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65" windowWidth="11340" windowHeight="84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Лист1!$A$2:$G$305</definedName>
  </definedNames>
  <calcPr calcId="125725"/>
</workbook>
</file>

<file path=xl/calcChain.xml><?xml version="1.0" encoding="utf-8"?>
<calcChain xmlns="http://schemas.openxmlformats.org/spreadsheetml/2006/main">
  <c r="G64" i="1"/>
  <c r="G165"/>
  <c r="G239"/>
  <c r="G277"/>
  <c r="G97"/>
  <c r="G76"/>
  <c r="G230"/>
  <c r="G130"/>
  <c r="G119"/>
  <c r="G31"/>
  <c r="G19"/>
  <c r="G197"/>
  <c r="G85"/>
  <c r="G195"/>
  <c r="G193" s="1"/>
  <c r="G116"/>
  <c r="G185"/>
  <c r="G302"/>
  <c r="G189" l="1"/>
  <c r="G188" s="1"/>
  <c r="G295"/>
  <c r="G139" l="1"/>
  <c r="G127"/>
  <c r="G148"/>
  <c r="G160" l="1"/>
  <c r="G157" l="1"/>
  <c r="G155" s="1"/>
  <c r="G58" l="1"/>
  <c r="G283"/>
  <c r="G273"/>
  <c r="G72"/>
  <c r="G275" l="1"/>
  <c r="G271"/>
  <c r="G292" l="1"/>
  <c r="G55"/>
  <c r="G52" l="1"/>
  <c r="G18" s="1"/>
  <c r="G267" l="1"/>
  <c r="G269"/>
  <c r="G288"/>
  <c r="G282" s="1"/>
  <c r="G290"/>
  <c r="G298"/>
  <c r="G300"/>
  <c r="G115"/>
  <c r="G143"/>
  <c r="G238" l="1"/>
  <c r="G297"/>
  <c r="G94" l="1"/>
  <c r="G93" s="1"/>
  <c r="G84" l="1"/>
  <c r="G75"/>
  <c r="G182"/>
  <c r="G181" s="1"/>
  <c r="G111"/>
  <c r="G110" s="1"/>
  <c r="G109" s="1"/>
  <c r="G184"/>
  <c r="G62"/>
  <c r="G61" s="1"/>
  <c r="G69"/>
  <c r="G71"/>
  <c r="G177"/>
  <c r="G129" s="1"/>
  <c r="G192"/>
  <c r="G17" l="1"/>
  <c r="G180"/>
  <c r="G15" l="1"/>
</calcChain>
</file>

<file path=xl/sharedStrings.xml><?xml version="1.0" encoding="utf-8"?>
<sst xmlns="http://schemas.openxmlformats.org/spreadsheetml/2006/main" count="1125" uniqueCount="521">
  <si>
    <t>№ п/п</t>
  </si>
  <si>
    <t>Наименование</t>
  </si>
  <si>
    <t>ЦСР</t>
  </si>
  <si>
    <t>ВР</t>
  </si>
  <si>
    <t>РЗ</t>
  </si>
  <si>
    <t>ПР</t>
  </si>
  <si>
    <t>В С Е Г О</t>
  </si>
  <si>
    <t>02 0 00 00000</t>
  </si>
  <si>
    <t>Подпрограмма «Развитие дошкольного и общего образования»</t>
  </si>
  <si>
    <t>02 1 00 00000</t>
  </si>
  <si>
    <t>Основное мероприятие «Развитие дошкольного образования»</t>
  </si>
  <si>
    <t>02 1 01 00000</t>
  </si>
  <si>
    <t>Расходы на обеспечение деятельности (оказание услуг) дошкольных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</si>
  <si>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дошкольных учреждений (Закупка товаров, работ и услуг для государственных (муниципальных) нужд)</t>
  </si>
  <si>
    <t>Расходы на обеспечение деятельности (оказание услуг) дошкольных учреждений (Иные бюджетные ассигнования)</t>
  </si>
  <si>
    <t> Расходы муниципального района на обеспечение внешкольной деятельности</t>
  </si>
  <si>
    <t>Расходы на обеспечение государственных гарантий реализации прав на получение общедоступного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фондами)областной бюджет</t>
  </si>
  <si>
    <t>02 1 01 78290</t>
  </si>
  <si>
    <t>Расходы на обеспечение государственных гарантий реализации прав на получение общедоступного дошкольного образования учреждений (Закупка товаров, работ и услуг для государственных (муниципальных) нужд)</t>
  </si>
  <si>
    <t>Основное мероприятие «Развитие общего образования»</t>
  </si>
  <si>
    <t>02 1 02 00000</t>
  </si>
  <si>
    <t>Расходы на обеспечение государственных гарантий реализации прав на получение общедоступного и бесплатного дошкольного, общего образования, а также дополнительного образования детей в общеобразовательных учреждениях.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фондами)областной бюджет</t>
  </si>
  <si>
    <t>02 1 02  78120</t>
  </si>
  <si>
    <t>Расходы на обеспечение государственных гарантий реализации прав на получение общедоступного и бесплатного дошкольного, общего образования, а также дополнительного образования детей в общеобразовательных учреждениях. (Закупка товаров, работ и услуг для государственных(муниципальных нужд)</t>
  </si>
  <si>
    <t>Компенсация, выплачиваемая родителям(законным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  (Социальное обеспечение и иные выплаты населению)областной бюджет</t>
  </si>
  <si>
    <t>02 1 02 80660</t>
  </si>
  <si>
    <t>Расходы муниципального бюджета на обеспечение деятельности школ и интернатов.(Закупка товаров, работ и услуг для государственных (муниципальных) нужд</t>
  </si>
  <si>
    <t>Расходы муниципального  бюджета на обеспечение деятельности школ и интернатов (Иные бюджетные ассигнования)</t>
  </si>
  <si>
    <t>02 1 02 70100</t>
  </si>
  <si>
    <t>Подпрограмма «Социализация детей-сирот и детей, нуждающихся в особой заботе государства»</t>
  </si>
  <si>
    <t>02 2 00 00000</t>
  </si>
  <si>
    <t>Основное мероприятие «Субвенции бюджета муниципальных образований на обеспечение выплат единовременного пособия при всех формах устройства детей,лишенных родительского попечения, в семью»</t>
  </si>
  <si>
    <t>02 2 05 00000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</si>
  <si>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населению)областной бюджет</t>
  </si>
  <si>
    <t>02 2 05 52600</t>
  </si>
  <si>
    <t>02 2 07 00000</t>
  </si>
  <si>
    <t>Основное мероприятие «Субвенции бюджета муниципальных образований на обеспечение выплат семьям опекунов на содержание подопечных детей»</t>
  </si>
  <si>
    <t>02 2 08 00000</t>
  </si>
  <si>
    <t>Выплаты семьям опекунов на содержание подопечных детей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</si>
  <si>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выплаты при передаче ребенка на воспитание в семью»</t>
  </si>
  <si>
    <t>02 2 11 00000</t>
  </si>
  <si>
    <t>Выплата единовременного пособия при передаче ребенка на воспитание в семью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</si>
  <si>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 единовременного пособия при устройстве в семью ребенка-инвалида или ребенка ,достигшего возраста 10 лет, а также при одновременной передаче на воспитание в семью братьев( сестер)»</t>
  </si>
  <si>
    <t>02 2 12 00000</t>
  </si>
  <si>
    <t>Основное мероприятие «Субвенции бюджета муниципальных образований на обеспечение на обеспечение выполнения переданных полномочий организации осуществлении деятельности по опеке и попечительству)»</t>
  </si>
  <si>
    <t>02 2 14 00000</t>
  </si>
  <si>
    <t>Реализация расходов по переданным полномочиям 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</si>
  <si>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расходов по переданным полномочиям (Закупка товаров, работ и услуг для государственных (муниципальных) нужд)</t>
  </si>
  <si>
    <t>Подпрограмма «Развитие дополнительного образования и воспитания»</t>
  </si>
  <si>
    <t>02 3 00 00000</t>
  </si>
  <si>
    <t>Основное мероприятие «Обеспечение деятельности учреждений дополнительно го образования»</t>
  </si>
  <si>
    <t>02 3 06 00000</t>
  </si>
  <si>
    <t>Мероприятия в области дополнительного образования.(Расходы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</si>
  <si>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02 3 06 80610</t>
  </si>
  <si>
    <t>Мероприятия в области дополнительного образования.( (Закупка товаров, работ и услуг для государственных (муниципальных) нужд)</t>
  </si>
  <si>
    <t>Подпрограмма «Создание условий для организации отдыха и оздоровления детей и молодежи Петропавловского муниципального района»</t>
  </si>
  <si>
    <t>02 4 00 00000</t>
  </si>
  <si>
    <t>Основное мероприятие «Организация круглогодично го оздоровления детей и молодежи»</t>
  </si>
  <si>
    <t>02 4 03 00000</t>
  </si>
  <si>
    <t>02 4 03 80280</t>
  </si>
  <si>
    <t> Расходы на мероприятия по вовлечению молодёжи в соц.практику ОБ</t>
  </si>
  <si>
    <t>02 4 04 78330</t>
  </si>
  <si>
    <t>Подпрограмма «Обеспечение деятельности отдела по образованию администрации Петропавловского муниципального района»</t>
  </si>
  <si>
    <t>02 7 00 00000</t>
  </si>
  <si>
    <t>Расходы на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</si>
  <si>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02 7 00 82010</t>
  </si>
  <si>
    <t>Расходы на обеспечение деятельности органов местного самоуправления (Закупка товаров, работ и услуг для государственных (муниципальных) нужд)</t>
  </si>
  <si>
    <t>Расходы на обеспечение деятельности органов местного самоуправления (Иные бюджетные ассигнования)</t>
  </si>
  <si>
    <t>02 7 00 80650</t>
  </si>
  <si>
    <t>Расходы муниципального на обеспечение другой деятельности (метод.+ бухгалтерия+хозгруппа) (Закупка товаров, работ и услуг для государственных (муниципальных) нужд)</t>
  </si>
  <si>
    <t>11 0 00 00000</t>
  </si>
  <si>
    <t>Основное мероприятие «Развитие сельской культуры Петропавловского муниципального района Воронежской области»</t>
  </si>
  <si>
    <t>11 0 01 00000</t>
  </si>
  <si>
    <t>11 0 01 80590</t>
  </si>
  <si>
    <t>Основное мероприятие «Образование»</t>
  </si>
  <si>
    <t>11 0 02 00000</t>
  </si>
  <si>
    <t>Расходы муниципального бюджета на обеспечение деятельности ДШИ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</si>
  <si>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11 0 02 80600</t>
  </si>
  <si>
    <t>Расходы муниципального бюджета на обеспечение деятельности ДШИ (Закупка товаров, работ и услуг для государственных (муниципальных) нужд)</t>
  </si>
  <si>
    <t>Основное мероприятие «Развитие библиотечного дела»</t>
  </si>
  <si>
    <t>11 0 03 00000</t>
  </si>
  <si>
    <t>Расходы муниципального бюджета на обеспечение деятельности библиотек.(Расходы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</si>
  <si>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11 0 03 80590</t>
  </si>
  <si>
    <t>Расходы муниципального бюджета на обеспечение деятельности библиотек (Закупка товаров, работ и услуг для государственных (муниципальных) нужд)</t>
  </si>
  <si>
    <t>Основное мероприятие «Развитие физической культуры и спорта Петропавловского муниципального района Воронежской области»</t>
  </si>
  <si>
    <t>11 0 04 00000</t>
  </si>
  <si>
    <t>Мероприятия в области физической культуры и спорта. (Закупка товаров, работ и услуг для государственных (муниципальных) нужд)</t>
  </si>
  <si>
    <t>11 0 04  80410</t>
  </si>
  <si>
    <t>Основное мероприятие «Обеспечение реализации муниципальной программы»</t>
  </si>
  <si>
    <t>11 0 05 00000</t>
  </si>
  <si>
    <t>11 0 05 82010</t>
  </si>
  <si>
    <t>Расходы муниципального бюджета на обеспечение деятельности бухгалтерии отдела по культуре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</si>
  <si>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11 0 05 80600</t>
  </si>
  <si>
    <t>Расходы муниципального бюджета на обеспечение деятельности бухгалтерии отдела по культуре (Закупка товаров, работ и услуг для государственных (муниципальных) нужд)</t>
  </si>
  <si>
    <t>Муниципальная программа Петропавловского муниципального района «Экономическое развитие и инновационная экономика»</t>
  </si>
  <si>
    <t>15 0 00 00000</t>
  </si>
  <si>
    <t>Подпрограмма « Развитие и поддержка малого предпринимательства» муниципальной программы «Экономическое развитие и инновационная экономика»</t>
  </si>
  <si>
    <t>15 1 00 00000</t>
  </si>
  <si>
    <t>Основное мероприятие «Предоставление субсидий ( грантов ) начинающим субъектам малого и среднего предпринимательства на создание собственного дела»</t>
  </si>
  <si>
    <t>15 1 01 00000</t>
  </si>
  <si>
    <t>Мероприятия по развитию и поддержке малого и среднего предпринимательства (Иные бюджетные ассигнования)</t>
  </si>
  <si>
    <t>15 1 01 88640</t>
  </si>
  <si>
    <t>4.</t>
  </si>
  <si>
    <t>05 0 00 00000</t>
  </si>
  <si>
    <t>Подпрограмма «Создание условий для обеспечения доступным и комфортным жильем населения Петропавловского муниципального района »</t>
  </si>
  <si>
    <t>05 1 00 00000</t>
  </si>
  <si>
    <t>Основное мероприятие «Обеспечение жильем молодых семей»</t>
  </si>
  <si>
    <t>05 1 01 00000</t>
  </si>
  <si>
    <t>Основное мероприятие «Обеспечение жильем молодых семей»ФБ</t>
  </si>
  <si>
    <t>Муниципальная программа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</t>
  </si>
  <si>
    <t>39 0 00 00000</t>
  </si>
  <si>
    <t>Основное мероприятие «Организация бюджетного процесса Петропавловского муниципального района»</t>
  </si>
  <si>
    <t>39 0 01 00000</t>
  </si>
  <si>
    <t>Реализация функций, связанных с местным самоуправлением Резервный фонд администрации Петропавловского муниципального района Воронежской области (финансовое обеспечение непредвиденных расходов) (Иные бюджетные ассигнования)</t>
  </si>
  <si>
    <t>39 0 01 80540</t>
  </si>
  <si>
    <t>Основное мероприятие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</t>
  </si>
  <si>
    <t>39 0 02 00000</t>
  </si>
  <si>
    <t>Организацию проведения оплачиваемых общественных работ (Межбюджетные трансферты)</t>
  </si>
  <si>
    <t>39 0 02 78430</t>
  </si>
  <si>
    <t>39 0 02 20570</t>
  </si>
  <si>
    <t>Основное мероприятие «Обеспечение реализации муниципальной программы»»</t>
  </si>
  <si>
    <t>39 0 03 00000</t>
  </si>
  <si>
    <t>39 0 03 82010</t>
  </si>
  <si>
    <t>58 0 00 00000</t>
  </si>
  <si>
    <t>58 0 01 00000</t>
  </si>
  <si>
    <t>Расходы на обеспечение деятельности органов местного самоуправления (администрация Петропавловского муниципального района).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</si>
  <si>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58 0 01 82010</t>
  </si>
  <si>
    <t>Расходы на обеспечение деятельности органов местного самоуправления (администрация Петропавловского муниципального района. (Закупка товаров, работ и услуг для государственных (муниципальных) нужд)</t>
  </si>
  <si>
    <t>Расходы на обеспечение деятельности органов местного самоуправления (администрация Петропавловского муниципального района). (Иные бюджетные ассигнования)</t>
  </si>
  <si>
    <t>Расходы на обеспечение деятельности органов местного самоуправления (СНД).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</si>
  <si>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(СНД). (Закупка товаров, работ и услуг для государственных (муниципальных) нужд)</t>
  </si>
  <si>
    <t>Расходы на обеспечение деятельности главы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</si>
  <si>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деятельности комиссий по делам несовершеннолетних и защите их прав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</si>
  <si>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деятельности комиссий по делам несовершеннолетних и защите их прав за счет средств областного бюджета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</si>
  <si>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актов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</si>
  <si>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</si>
  <si>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актов за счет средств областного бюджета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</si>
  <si>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</si>
  <si>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58 0 01 78470</t>
  </si>
  <si>
    <t>Осуществление полномочий по созданию и организации деятельности административных комиссий (Закупка товаров, работ и услуг для государственных (муниципальных) нужд)</t>
  </si>
  <si>
    <t>Расходы на обеспечение единой диспетчерской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</si>
  <si>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58 0 01 80680</t>
  </si>
  <si>
    <t>58 0 01 80200</t>
  </si>
  <si>
    <t>Выполнение других расходных обязательств(взносы на капитальный ремонт жилфонда)(Закупка товаров ,работ и услуг для государственных (муниципальных) нужд)</t>
  </si>
  <si>
    <t>58 0 01 80090</t>
  </si>
  <si>
    <t>Основное мероприятие «Социальная поддержка граждан»</t>
  </si>
  <si>
    <t>58 0 02 00000</t>
  </si>
  <si>
    <t>Доплаты к пенсиям муниципальных служащих Петропавловского муниципального района (Социальное обеспечение и иные выплаты населению)</t>
  </si>
  <si>
    <t>58 0 02 80470</t>
  </si>
  <si>
    <t>Основное мероприятие «Поощрения муниципальных образований»</t>
  </si>
  <si>
    <t>58 0 03 00000</t>
  </si>
  <si>
    <t>58 0 03 88510</t>
  </si>
  <si>
    <t>25 0 00 00000</t>
  </si>
  <si>
    <t>Основное мероприятие «Улучшение жилищных условий граждан, проживающих в сельской местности, в том числе молодых семей и молодых специалистов, проживающих и работающих на селе»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</si>
  <si>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населению)(ОБ)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</si>
  <si>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населению)</t>
  </si>
  <si>
    <t>Субвенции на осуществление отдельных государственных полномочий по организации деятельности по отлову и содержанию безнадзорных животных (Закупка товаров, работ и услуг для государственных (муниципальных) нужд)</t>
  </si>
  <si>
    <t>Основное мероприятие «Проведение Всероссийской сельскохозяйственной переписи»</t>
  </si>
  <si>
    <t>25 1 05 00000</t>
  </si>
  <si>
    <t>Субвенции на проведение всероссийской сельскохозяйственной переписи.(ФБ)</t>
  </si>
  <si>
    <t>25 1 05 53910</t>
  </si>
  <si>
    <t>03 0 00 00000</t>
  </si>
  <si>
    <t>Основное мероприятие                    « Информационно-методическое обеспечение профилактики правонарушений»</t>
  </si>
  <si>
    <t>03 0 03 00000</t>
  </si>
  <si>
    <t>Расходы на профилактику правонарушений (Закупка товаров, работ и услуг для государственных (муниципальных) нужд)</t>
  </si>
  <si>
    <t>03 0 03 80660</t>
  </si>
  <si>
    <t>03 0 05 00000</t>
  </si>
  <si>
    <t>Мероприятия в области образования (Закупка товаров, работ и услуг для государственных (муниципальных) нужд)</t>
  </si>
  <si>
    <t>03 0 05 80670</t>
  </si>
  <si>
    <t>07</t>
  </si>
  <si>
    <t>01</t>
  </si>
  <si>
    <t>09</t>
  </si>
  <si>
    <t>02</t>
  </si>
  <si>
    <t>04</t>
  </si>
  <si>
    <t>08</t>
  </si>
  <si>
    <t>03</t>
  </si>
  <si>
    <t>05</t>
  </si>
  <si>
    <t>06</t>
  </si>
  <si>
    <t>Управление Резервным фондом</t>
  </si>
  <si>
    <t>Зарезервированные средства связанные с особенностями исполнения бюджета (Иные бюджетные ассигнования)</t>
  </si>
  <si>
    <t>13</t>
  </si>
  <si>
    <t>800</t>
  </si>
  <si>
    <t>200</t>
  </si>
  <si>
    <t>02 4 03 S8410</t>
  </si>
  <si>
    <t>300</t>
  </si>
  <si>
    <t>10</t>
  </si>
  <si>
    <t>11 0 06 80600</t>
  </si>
  <si>
    <t>39 0 01 80100</t>
  </si>
  <si>
    <t>Межбюджетные трансферты по переданным полномочиям на содержание библиотек</t>
  </si>
  <si>
    <t>39 0 02 81290</t>
  </si>
  <si>
    <t>14</t>
  </si>
  <si>
    <t>500</t>
  </si>
  <si>
    <t>Расходы на осуществление моб. подготовки за счет МТБ</t>
  </si>
  <si>
    <t>15 2 00 00000</t>
  </si>
  <si>
    <t>Сумма (тыс.рублей)</t>
  </si>
  <si>
    <t xml:space="preserve">Муниципальная программа Петропавловского муниципального района «Развитие образования» </t>
  </si>
  <si>
    <t>1.1</t>
  </si>
  <si>
    <t>1.1.1</t>
  </si>
  <si>
    <t>02 1 01 70100</t>
  </si>
  <si>
    <t>02 1 02 80670</t>
  </si>
  <si>
    <t>1.1.2</t>
  </si>
  <si>
    <t>02 1 02 S8130</t>
  </si>
  <si>
    <t>1.2</t>
  </si>
  <si>
    <t>1.2.2</t>
  </si>
  <si>
    <t>1.2.3</t>
  </si>
  <si>
    <t>1.2.4</t>
  </si>
  <si>
    <t>1.3</t>
  </si>
  <si>
    <t>Мероприятия в области дополнительного образования.(Иные бюджетные ассигнования)</t>
  </si>
  <si>
    <t>1.4</t>
  </si>
  <si>
    <t>1.4.1</t>
  </si>
  <si>
    <t>02 4 03 S8320</t>
  </si>
  <si>
    <t>Муниципальная программа «Обеспечение доступным и комфортным жильем и коммунальными услугами населения Петропавловского муниципального района»</t>
  </si>
  <si>
    <t>05 1 01 L4970</t>
  </si>
  <si>
    <t>Муниципальная программа Петропавловского муниципального района Воронежской области «Развитие  культуры »</t>
  </si>
  <si>
    <t>Расходы муниципального бюджета на обеспечение деятельности КДЦ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</si>
  <si>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муниципального бюджета на обеспечение деятельности КДЦ.(Закупка товаров, работ и услуг для государственных (муниципальных) нужд)</t>
  </si>
  <si>
    <t>Расходы муниципального бюджета на обеспечение деятельности КДЦ.(Иные бюджетные ассигнования)</t>
  </si>
  <si>
    <t>11 0 03 70100</t>
  </si>
  <si>
    <t>11 0 03 78440</t>
  </si>
  <si>
    <t>2.6</t>
  </si>
  <si>
    <t>Основное мероприятие "Развитие туризма и рекриации"</t>
  </si>
  <si>
    <t>Расходы муниципального бюджета на развитие туризма (Закупка товаров, работ и услуг для государственных (муниципальных) нужд)</t>
  </si>
  <si>
    <t>3.1</t>
  </si>
  <si>
    <t>3.1.1</t>
  </si>
  <si>
    <t>39 0 02 S8041</t>
  </si>
  <si>
    <t>39 0 02 80590</t>
  </si>
  <si>
    <t>Муниципальная программа  «Развитие местного самоуправления Петропавловского муниципального района »</t>
  </si>
  <si>
    <t>58 0 01 70100</t>
  </si>
  <si>
    <t>58 0 01 70350</t>
  </si>
  <si>
    <t>58 0 01 80350</t>
  </si>
  <si>
    <t>Муниципальная программа «Развитие сельского хозяйства Петропавловского муниципального района»</t>
  </si>
  <si>
    <t>25 1 01 L5670</t>
  </si>
  <si>
    <t>9.</t>
  </si>
  <si>
    <t xml:space="preserve">Муниципальная программа Петропавловского муниципального района "Профилактика терроризма, а так же минимизации и (или) ликвидации последствий его проявлений </t>
  </si>
  <si>
    <t>58 0 01 82020</t>
  </si>
  <si>
    <t>39 0 02 80250</t>
  </si>
  <si>
    <t>Предоствавление грантов в форме субсидий СОНКО на реализацию проектов (программ) на конкурсной основе</t>
  </si>
  <si>
    <t>04 0 00 81440</t>
  </si>
  <si>
    <t>12</t>
  </si>
  <si>
    <t>02 2 14 78392</t>
  </si>
  <si>
    <t>58 0 01 78391</t>
  </si>
  <si>
    <t>1.2.5</t>
  </si>
  <si>
    <t>1.2.6</t>
  </si>
  <si>
    <t>4.1</t>
  </si>
  <si>
    <t xml:space="preserve">Основное мероприятие «Обеспечение реализации муниципальной программы» </t>
  </si>
  <si>
    <t>Подпрограмма "Вовлечение  молодежи в соц.практику"</t>
  </si>
  <si>
    <t>Основное мероприятие «Вовлечение молодежи в соц.практику и обеспечение поддержки молодежи»</t>
  </si>
  <si>
    <t>Расходы муниципального бюджета на обеспечение мероприятий по молодежной политике (Иные бюджетные ассигнования)</t>
  </si>
  <si>
    <t>02 6 00 00000</t>
  </si>
  <si>
    <t>02 6 01 00000</t>
  </si>
  <si>
    <t>02 6 01 80310</t>
  </si>
  <si>
    <r>
      <t>Расходы муниципального бюджета на обеспечение мероприятий по молодежной политике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</si>
  <si>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02 1 02 S8940</t>
  </si>
  <si>
    <t>02 1 0178150</t>
  </si>
  <si>
    <t>02 2 11 78544</t>
  </si>
  <si>
    <t>02 2 07 78541</t>
  </si>
  <si>
    <t>Основное мероприятие   « Мероприятия в области образования»</t>
  </si>
  <si>
    <t>Расходы на обеспечение материально-технической базы для формирования у обучающихся современных технологических и гуманитарных навыков за счёт средств бюджета муниципального района</t>
  </si>
  <si>
    <t>02 1 E151690</t>
  </si>
  <si>
    <t>Основное мероприятие «Обеспечение жильем молодых семей»за счёт субсидии из областного и федерального бюджетов</t>
  </si>
  <si>
    <t>Региональный проект "Культурная среда"</t>
  </si>
  <si>
    <t>Расходы  на поддержку отрасли культуры(оснащение ДШИ музыкальными инструментами,оборудованием,материалами) за счёт субсидии из обл. и фед.бюджетов</t>
  </si>
  <si>
    <t>Расходы  на поддержку отрасли культуры(оснащение ДШИ музыкальными инструментами,оборудованием,материалами) за счёт бюджета муниципального района</t>
  </si>
  <si>
    <t>11 0 А1 55190</t>
  </si>
  <si>
    <t>2.2.1</t>
  </si>
  <si>
    <t>Расходы муниципального бюджета на обеспечение деятельности библиотек.( Закупка товаров, работ и услуг для государственных (муниципальных) нужд)за счёт ИМБТ на поощрение муниципальных образований за наращивание налогового потенциала</t>
  </si>
  <si>
    <t>11 0 03 78270</t>
  </si>
  <si>
    <t>Подпрограмма «Создание условий для обеспечения качественными услугами ЖКХ населения Петропавловского муниципального района»</t>
  </si>
  <si>
    <t xml:space="preserve">Основное мероприятие «Приобретение коммунальной техники» </t>
  </si>
  <si>
    <t>Приобретение коммунальной специализированной техники софинансирование из муниципального бюджета</t>
  </si>
  <si>
    <t>05 2 00 00000</t>
  </si>
  <si>
    <t>05 2 02 00000</t>
  </si>
  <si>
    <t>05 2 02 S8620</t>
  </si>
  <si>
    <t>Выполнение других расходных обязательств  (Иные бюджетные ассигнования)(налог на имущество)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</si>
  <si>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(депутатские)</t>
  </si>
  <si>
    <t>02 1 02 20540</t>
  </si>
  <si>
    <t>Основное мероприятие "Предоставление услуг по теплоснабжению"</t>
  </si>
  <si>
    <t>Расходы муниципального бюджета на обеспечение деятельности МКУ "Петропавловка Теплоцентраль"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</si>
  <si>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муниципального бюджета на обеспечение деятельности МКУ "Петропавловка Теплоцентраль" (Закупка товаров, работ и услуг для государственных (муниципальных) нужд)</t>
  </si>
  <si>
    <t>05 2 03 00000</t>
  </si>
  <si>
    <t>05 2 03 80750</t>
  </si>
  <si>
    <t>Межбюджетные трансферты на изготовление карт-планов земельных участков за счёт субсидии из  ОБ</t>
  </si>
  <si>
    <t>39 0 02 S8460</t>
  </si>
  <si>
    <t>39 0 02 S8670</t>
  </si>
  <si>
    <t>39 0 02 S8140</t>
  </si>
  <si>
    <t>Расходы на обеспечение деятельности (оказание услуг) дошкольных учреждений (Закупка товаров, работ и услуг для государственных (муниципальных) нужд)  на мероприятия по развитию сети дошкольных образовательных организаций</t>
  </si>
  <si>
    <t>02 1 01 S8300</t>
  </si>
  <si>
    <t>Расходы муниципального бюджета на обеспечение деятельности МКУ "Петропавловка Теплоцентраль" (Закупка товаров, работ и услуг для государственных (муниципальных) нужд) за счёт зарезервированных средств</t>
  </si>
  <si>
    <t>Региональный проект "Цифровая образовательная среда"</t>
  </si>
  <si>
    <t>02 1 E452100</t>
  </si>
  <si>
    <t>Межбюджетные трансферты по переданным полномочиям на капитальный ремондомов культуры с населением до 50 тыс.человек</t>
  </si>
  <si>
    <t xml:space="preserve"> </t>
  </si>
  <si>
    <t>11 0 06 00000</t>
  </si>
  <si>
    <t>Расходы на внедрение целевой модели цифровой образовательной среды в общеобразовательных организациях за счёт средсв бюджета муниципального района</t>
  </si>
  <si>
    <t>Расходы на реализацию  мероприятий обл.адресной программы капитального ремонта в рамках мероприятия "Содействие сохранению и развитию муниципальных учреждений культуры"за счёт софинансирования из бюджета муниципального района</t>
  </si>
  <si>
    <t>Основное мероприятие"Создание и развитие инфраструктуры на сельских территориях"</t>
  </si>
  <si>
    <t>02 2 07 78543</t>
  </si>
  <si>
    <t>02 2 07 78542</t>
  </si>
  <si>
    <t>02 1 02 S8750</t>
  </si>
  <si>
    <t>11 0 02 S8750</t>
  </si>
  <si>
    <t>39 0 02 L4670</t>
  </si>
  <si>
    <t>Основное мероприятие «Единая субвенция для осуществления отдельных государственных полномочий по оказанию мер социальной поддержки семьям, взявшим на воспитание детей- сирот и детей, оставшихся без попечения родителей»</t>
  </si>
  <si>
    <t>02 1 02 S8810</t>
  </si>
  <si>
    <t>Региональный проект "Успех каждого ребенка"</t>
  </si>
  <si>
    <t>Расходы на создание в общеобразовательных организациях условий для занятий физической культурой и спортом за счёт средств бюджета муниципального района</t>
  </si>
  <si>
    <t>02 1 E250970</t>
  </si>
  <si>
    <t>Расходы на мероприятия по организации отдыха и оздоровления детей и молодежи в загородных лагерях (со финансирование стоимости путевок из бюджета муниципального района и родительских средств)</t>
  </si>
  <si>
    <t>Расходы на мероприятия по организации отдыха и оздоровления детей и молодежи  со финансирование из бюджета муниципального района</t>
  </si>
  <si>
    <t>Подпрограмма "Развитие транспортной системы"</t>
  </si>
  <si>
    <t>Благоустройство сельских территорий за счёт субсидии из областного бюджета</t>
  </si>
  <si>
    <t>Благоустройство территорий муниципальных образований  за счёт субсидии из областного бюджета</t>
  </si>
  <si>
    <t>Обеспечение жильем молодых семей (Социальное обеспечение и иные выплаты населению) со финансирование из бюджета муниципального района</t>
  </si>
  <si>
    <t>Расходы муниципального на обеспечение другой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</si>
  <si>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школ и интернатов(Закупка товаров, работ и услуг для государственных муниципальных нужд)субсидия из областного бюджета на приобретение молочной продукции</t>
  </si>
  <si>
    <t>Расходы муниципального бюджета на обеспечение деятельности школ и интернатов.(Закупка товаров, работ и услуг для государственных (муниципальных) нужд со финансирование из бюджета муниципального района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</si>
  <si>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населению) за счёт субсидии из областного и федерального бюджетов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</si>
  <si>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населению)софинансирование из бюджета муниципального района</t>
  </si>
  <si>
    <t>Расходы на осуществление мобилизационной  подготовки за счет бюджета муниципального района</t>
  </si>
  <si>
    <t>Прочие межбюджетные трансферты на меропиятия по ГО ЧС за счет средств областного бюджета</t>
  </si>
  <si>
    <t>Расходы муниципального на организацию бесплатного горячего питания обучающихся,получающих начальное общее образование</t>
  </si>
  <si>
    <t>Расходы муниципального на обеспечение деятельности школ и интернатов.(Расходы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фондами)Вознаграждение за классное руководство за счет межбюджетных трансфертов из федерального бюджета</t>
  </si>
  <si>
    <t>02 1 02 53030</t>
  </si>
  <si>
    <t>100</t>
  </si>
  <si>
    <t>Расходы на мероприятия поразвитию сети общеобразовательных организаций(проведение текущего и капитального ремонта,приобретение оборудования)</t>
  </si>
  <si>
    <t>Расходы на обеспечение деятельности органов местного самоуправления (Закупка товаров, работ и услуг для государственных (муниципальных) нужд)за счет зарезервированных средств бюджета муниципального района</t>
  </si>
  <si>
    <t>39 0 03 80100</t>
  </si>
  <si>
    <t>Основное мероприятие "Предоствавление грантов в форме субсидий СОНКО на реализацию проектов (программ) на конкурсной основе"</t>
  </si>
  <si>
    <t>39 0 02 70100</t>
  </si>
  <si>
    <t>50</t>
  </si>
  <si>
    <t>58 0 05 00000</t>
  </si>
  <si>
    <t>Выполнение других расходных обязательств (Субсидии федеральным, бюджетным, автономным и иным некоммерческим организациям)</t>
  </si>
  <si>
    <t>Основное мероприятие "Проведение Всеросийской переписи населения"</t>
  </si>
  <si>
    <t>Расходы на мероприятия по проведению Всероссийской переписи населения</t>
  </si>
  <si>
    <t>58 0 08 00000</t>
  </si>
  <si>
    <t>2023 год</t>
  </si>
  <si>
    <t>Основное мероприятие "Обеспечение проведения  выборов "</t>
  </si>
  <si>
    <t>7</t>
  </si>
  <si>
    <t>25 0 05 00000</t>
  </si>
  <si>
    <t>25 0 05  L5760</t>
  </si>
  <si>
    <t>Основное мероприятие "Организация деятельности по отлову и содержанию безнадзорных животных"</t>
  </si>
  <si>
    <t>25 0 06 00000</t>
  </si>
  <si>
    <t>25 0 06 78800</t>
  </si>
  <si>
    <t>25 0 05 L5760</t>
  </si>
  <si>
    <t>58 0 07 00000</t>
  </si>
  <si>
    <t>58 0 07 54690</t>
  </si>
  <si>
    <t>58 0 08 S8890</t>
  </si>
  <si>
    <t>25 0 09  00000</t>
  </si>
  <si>
    <t>25 0 09  L5760</t>
  </si>
  <si>
    <t>25 0 09 S8070</t>
  </si>
  <si>
    <t>02 1 02  L3040</t>
  </si>
  <si>
    <t>Расходы на реализацию мероприятий по созданию условий для развития физической культуры и массового спорта</t>
  </si>
  <si>
    <t xml:space="preserve"> Расходы на обеспечение деятельности органов местного самоуправления(Расходы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</si>
  <si>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Дотации на выравнивание бюджетной обеспеченности поселений (Межбюджетные трансферты) областной бюджет</t>
  </si>
  <si>
    <t>Дотации на выравнивание бюджетной обеспеченности поселений (Межбюджетные трансферты) муниципальный бюджет</t>
  </si>
  <si>
    <t>39 0 02 78050</t>
  </si>
  <si>
    <t xml:space="preserve"> 39 0 02 88050</t>
  </si>
  <si>
    <t>Расходы на реализацию мероприятий областной адресной программы капитального ремонта в рамках мероприятия областной программы "Развитие физической культуры и спаопрта"</t>
  </si>
  <si>
    <t>11 0 04 S8750</t>
  </si>
  <si>
    <t>11 0 04  S8790</t>
  </si>
  <si>
    <t>Расходы на создание в общеобразовательных организациях условий для занятий физической культурой и спортом</t>
  </si>
  <si>
    <t xml:space="preserve">Расходы на внедрение целевой модели цифровой образовательной среды в общеобразовательных организациях </t>
  </si>
  <si>
    <t>3.2</t>
  </si>
  <si>
    <t>1.3.1</t>
  </si>
  <si>
    <t>1.6</t>
  </si>
  <si>
    <t>1.6.1</t>
  </si>
  <si>
    <t>1.7</t>
  </si>
  <si>
    <t>4.1.1</t>
  </si>
  <si>
    <t>4.2</t>
  </si>
  <si>
    <t>4.2.3</t>
  </si>
  <si>
    <t>2.0.1</t>
  </si>
  <si>
    <t>2.0.2</t>
  </si>
  <si>
    <t>2.0.3</t>
  </si>
  <si>
    <t>2.0.4</t>
  </si>
  <si>
    <t>2.0.5</t>
  </si>
  <si>
    <t>5.0.1</t>
  </si>
  <si>
    <t>5.0.2</t>
  </si>
  <si>
    <t>5.0.3</t>
  </si>
  <si>
    <t>6</t>
  </si>
  <si>
    <t>6.0.1</t>
  </si>
  <si>
    <t>6.0.2</t>
  </si>
  <si>
    <t>6.0.3</t>
  </si>
  <si>
    <t>6.0.8</t>
  </si>
  <si>
    <t>6.0.5</t>
  </si>
  <si>
    <t>6.0.7</t>
  </si>
  <si>
    <t>7.0.5</t>
  </si>
  <si>
    <t>7.0.6</t>
  </si>
  <si>
    <t>7.0.9</t>
  </si>
  <si>
    <t>8</t>
  </si>
  <si>
    <t>8.0.3</t>
  </si>
  <si>
    <t>8.0.5</t>
  </si>
  <si>
    <t>02 1 01 80560</t>
  </si>
  <si>
    <t xml:space="preserve">Распределение бюджетных ассигнований по </t>
  </si>
  <si>
    <t xml:space="preserve">      целевым статьям( муниципальным программам) группам видов расходов,разделам,подразделам,классификации расходов бюджета </t>
  </si>
  <si>
    <t>02 1 E4 52100</t>
  </si>
  <si>
    <t>Мероприятия в области дополнительного образования.( (Закупка товаров, работ и услуг для государственных (муниципальных) нужд)за счёт зарезервированных средств</t>
  </si>
  <si>
    <t>02 3 06 80100</t>
  </si>
  <si>
    <t>02 7 00 80100</t>
  </si>
  <si>
    <t>Расходы муниципального на обеспечение другой деятельности (метод.+ бухгалтерия+хозгруппа) (Закупка товаров, работ и услуг для государственных (муниципальных) нужд) за счет зарезервированных средств</t>
  </si>
  <si>
    <t>Расходы муниципального бюджета на обеспечение деятельности КДЦ.(Закупка товаров, работ и услуг для государственных (муниципальных) нужд) за средств зарезервированных средств областого бюджета</t>
  </si>
  <si>
    <t>11 0 01 70100</t>
  </si>
  <si>
    <t>Расходы на государственную поддержку отрасли культуры</t>
  </si>
  <si>
    <t>11  0 05 80100</t>
  </si>
  <si>
    <t>39 0 02 20540</t>
  </si>
  <si>
    <t>Прочие межбюджетные трансферты сельским поселениям на компенсацию дополнительных расходов(межбюджетные трансферты)</t>
  </si>
  <si>
    <t>Прочие межбюджетные трансферты сельским поселениям  за счёт зарезервированных средств бюджета муниципального района   (межбюджетные трансферты)</t>
  </si>
  <si>
    <t>39 0 02 80100</t>
  </si>
  <si>
    <t>58 0 01 80100</t>
  </si>
  <si>
    <t>Расходы на реализацию мероприятий по ремонту объектов теплоэнергетического хозяйства (Закупка товаров, работ и услуг для государственных (муниципальных) нужд)</t>
  </si>
  <si>
    <t>05 2 03 S9120</t>
  </si>
  <si>
    <t xml:space="preserve">Расходы муниципального бюджета на обеспечение деятельности КДЦ.(Закупка товаров, работ и услуг для государственных (муниципальных) нужд) за средств зарезервированных средств </t>
  </si>
  <si>
    <t>11 0 01 80100</t>
  </si>
  <si>
    <t xml:space="preserve">Расходы муниципального бюджета на обеспечение деятельности КДЦ.(Закупка товаров, работ и услуг для государственных (муниципальных) нужд) за  счет депутатских средств  </t>
  </si>
  <si>
    <t>Выполнение других расходных обязательств (Закупка товаров, работ и услуг для государственных (муниципальных) нужд)(СМИ,приобретение жилья)</t>
  </si>
  <si>
    <t>Комплектовае документальных фондов общедоступных библиотек(Закупка товаров, работ и услуг для государственных (муниципальных) нужд)</t>
  </si>
  <si>
    <t>Приобретение подвижных многофункциональных культурных центров (автоклубов) (Закупка товаров, работ и услуг для государственных (муниципальных) нужд)</t>
  </si>
  <si>
    <t>11 0 А1 00000</t>
  </si>
  <si>
    <t>11 0А1 55190</t>
  </si>
  <si>
    <t xml:space="preserve"> Модернизация уличного освещения за счет субсидии из областного бюджета(Закупка товаров, работ и услуг для государственных (муниципальных) нужд)</t>
  </si>
  <si>
    <t xml:space="preserve">Основное мероприятие «Обеспечение деятельности ревизионной комиссии» </t>
  </si>
  <si>
    <t>6.0.9</t>
  </si>
  <si>
    <t>58 0 09 00000</t>
  </si>
  <si>
    <t>Расходы на обеспечение деятельности органов местного самоуправления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</si>
  <si>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58 0 09 82010</t>
  </si>
  <si>
    <t>Прочие межбюджетные трансферты сельским поселениям  на приобретение служебного автотранспорта(межбюджетные трансферты)</t>
  </si>
  <si>
    <t xml:space="preserve">Расходы на проведение выборов </t>
  </si>
  <si>
    <t>Организация системы раздельного накопления твердых коммунальных отходов (межбюджетные трансферты)</t>
  </si>
  <si>
    <t>11 0 03 L5190</t>
  </si>
  <si>
    <t>58 0 05 82070</t>
  </si>
  <si>
    <t>Расходы на реализацию  мероприятий областной адресной программы капитального ремонта в рамках мероприятия "Развитие и модернизация общего образования" (Закупка товаров, работ и услуг для государственных (муниципальных) нужд)</t>
  </si>
  <si>
    <t>Расходы на укрепление материально-технического оснащения образовательных учреждений (Закупка товаров, работ и услуг для государственных (муниципальных) нужд)</t>
  </si>
  <si>
    <t>Прочие межбюджетные трансферты передаваемые бюджетам поселений на осуществление части полномочий на осуществление земельного контроля (межбюджетные трансферты)</t>
  </si>
  <si>
    <t>Изготовление карт-планов земельных участков за счёт субсидии  из областного бюджета (Межбюджетные трансферты)</t>
  </si>
  <si>
    <t>Иные межбюджетные трансферты на  уличное освещение за счет субсидии из областного бюджета (Межбюджетные трансферты)</t>
  </si>
  <si>
    <t>Расходы на реализацию  мероприятий по  модернизации школьных систем образования(Закупка товаров, работ и услуг для государственных (муниципальных) нужд)</t>
  </si>
  <si>
    <t>02 1 02 L7500</t>
  </si>
  <si>
    <t>Расходы на мероприятия по организации отдыха и оздоровления детей и молодежи  .(Закупка товаров, работ и услуг для государственных (муниципальных) нужд)</t>
  </si>
  <si>
    <t>Расходы на мероприятия по организации отдыха и оздоровления детей и молодежи  за счёт субсидии из областного бюджета и софинансирования из бюджета мун.района(Закупка товаров, работ и услуг для государственных (муниципальных) нужд)</t>
  </si>
  <si>
    <t xml:space="preserve"> Модернизация уличного освещения за счет субсидии из областного бюджета(Межбюджетные трансферты)</t>
  </si>
  <si>
    <t>Расходы на модернизацию уличного освещения за счет зарезервированных средств связанных с особенностями бюджета муниципального района (Межбюджетные трансферты)</t>
  </si>
  <si>
    <t>Прочие межбюджетные трансферты на поддержку  мер  по обеспечению сбалансированности (Межбюджетные трансферты) областной бюджет</t>
  </si>
  <si>
    <t>39 0 02 78030</t>
  </si>
  <si>
    <t>39 0 02 79180</t>
  </si>
  <si>
    <t>39 0 02 80120</t>
  </si>
  <si>
    <t>Межбюджетные трансферты сельским поселениям  за счёт бюджета муниципального района (межбюджетные трансферты)</t>
  </si>
  <si>
    <t>Межбюджетные трансферты сельским поселениям за счет дорожного фонда муниципального района(межбюджетные трансферты)</t>
  </si>
  <si>
    <t>Расходы муниципального бюджета на обеспечение деятельности школ и интернатов.(Закупка товаров, работ и услуг для государственных (муниципальных) нужд за счёт зарезервированных средств бюджета муниципального района</t>
  </si>
  <si>
    <t>02 1 02 80100</t>
  </si>
  <si>
    <t>Приобретение коммунальной специализированной техники(Закупка товаров, работ и услуг для государственных (муниципальных) нужд)</t>
  </si>
  <si>
    <t>Основное мероприятие "Разработка схем теплоснабжения"</t>
  </si>
  <si>
    <t>Расходы муниципального бюджета на разработку схем теплоснабжения (Закупка товаров, работ и услуг для государственных (муниципальных) нужд)</t>
  </si>
  <si>
    <t>05 2 04 00000</t>
  </si>
  <si>
    <t>05 2 04 88460</t>
  </si>
  <si>
    <t>39 0 02 S8100</t>
  </si>
  <si>
    <t>Межбюджетные трансфертыза счет ИМБТ из областного бюджета  на поощрение муниципальных образований  (межбюджетные трансферты)</t>
  </si>
  <si>
    <t>39 0 02 78490</t>
  </si>
  <si>
    <t>Прочие межбюджетные трансферты на меропиятия по ГО ЧС за счет средств областного бюджета  (Межбюджетные трансферты)</t>
  </si>
  <si>
    <t xml:space="preserve"> Основное мероприятие : "Осуществление регулярных перевозок пассажиров и багажа автомобильным транспортом по регулируемым тарифам по муниципальным маршрутам регулярных перевозок на территории Петропавловского муниципального района Воронежской области"</t>
  </si>
  <si>
    <t>Организация пассажирских перевозок (Закупка товаров, работ и услуг для государственных (муниципальных) нужд)</t>
  </si>
  <si>
    <t>15 2 02 00000</t>
  </si>
  <si>
    <t>15 2 02 S9260</t>
  </si>
  <si>
    <t>Прочие межбюджетные трансферты на  предоставление финансовой поддержки поселениям  (Межбюджетные трансферты)за счет субсии из областного бюджета</t>
  </si>
  <si>
    <t>Прочие межбюджетные трансферты на  предоставление финансовой поддержки поселениям  (Межбюджетные трансферты)софинансирование субсидии</t>
  </si>
  <si>
    <t>39 0 02 S8040</t>
  </si>
  <si>
    <t>Мероприятия по профилактике терроризма (Закупка товаров, работ и услуг для государственных (муниципальных) нужд)</t>
  </si>
  <si>
    <t>Основное мероприятие"Озеленение территории Петропавловского муниципального района"</t>
  </si>
  <si>
    <t>Расходы на озеленение населенных пунктов Петропавловского муниципального района (Межбюджетные трансферты)</t>
  </si>
  <si>
    <t>Муниципальная программа «Профилактика правонарушений и противодействие преступности на территории Петропавловского муниципального района Воронежской области на 2015-2030годы»</t>
  </si>
  <si>
    <t>25 0 10 00000</t>
  </si>
  <si>
    <t>25 0 10 88070</t>
  </si>
  <si>
    <t>Подпрограмма "Развитие сети автомобильных дорог общего пользования местного значения"</t>
  </si>
  <si>
    <t>Основное мероприятие "Капитальный ремонт,ремонт,содержание автомобильных дорог общего пользования местного значения"</t>
  </si>
  <si>
    <t>Прочие межбюджетные трансферты общего характера за счет дорожного фонда муниципального района(Межбюджетные трансферты)</t>
  </si>
  <si>
    <t>Расходы на ремонт автомобильных дорог общего пользования местного значения за счёт субсидии из областного бюджета(Закупка товаров, работ и услуг для государственных (муниципальных) нужд)</t>
  </si>
  <si>
    <t>15 3 01 81290</t>
  </si>
  <si>
    <t>15 3 01 S8850</t>
  </si>
  <si>
    <t>15 3 00 0000</t>
  </si>
  <si>
    <t>15 3 01 0000</t>
  </si>
  <si>
    <t>Поощрение поселений Петропавловского района по результатам оценки эффективности их деятельности (Закупка товаров, работ и услуг для государственных (муниципальных) нужд)</t>
  </si>
  <si>
    <t>Софинансирование капитальных вложений в объекты муниципальной собственности в рамках областной инвестиционной программы (межбюджетные трансферты)</t>
  </si>
  <si>
    <t>Региональный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</si>
  <si>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</si>
  <si>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EВ 00000</t>
  </si>
  <si>
    <t>02 1 EВ 51790</t>
  </si>
  <si>
    <t>15 2 02 89260</t>
  </si>
  <si>
    <t>Расходы на государственную поддержку отрасли культуры.Комплектование документальных фондов общедоступных библиотек(Закупка товаров, работ и услуг для государственных (муниципальных) нужд)</t>
  </si>
  <si>
    <t>39 0 02 S8000</t>
  </si>
  <si>
    <t>Расходы за счёт межбюджетных трансфертов передаваемых бюджетам для компенсации дополнительных расходов,возникших для компенсации дополнительных расходов,возникших в результате решений ,принятых органами власти другого уровня (взаимные расчёты)(Закупка товаров, работ и услуг для государственных (муниципальных) нужд) депутатские</t>
  </si>
  <si>
    <t>Расходы на приведение территорий  общеобразовательных организаций к нормативным требованиям (Закупка товаров, работ и услуг для государственных (муниципальных) нужд )</t>
  </si>
  <si>
    <t>02 1 02 S9380</t>
  </si>
  <si>
    <t>Расходы на софинансирование расходных обязательств,возникающих при выполнении полномочий органов местного самоуправления  по вопросам местного значения в сфере организации отдыха детей в каникулярное время(Социальное обеспечение и иные выплаты населению)</t>
  </si>
  <si>
    <t>05 2 0380100</t>
  </si>
  <si>
    <t>Расходы на государственную поддержку отрасли культуры Укрепление материально-технической базыдомов культуры (Закупка товаров, работ и услуг для государственных (муниципальных) нужд)</t>
  </si>
  <si>
    <t>11 0 01 L4670</t>
  </si>
  <si>
    <t>Иные межбюджетные трансферты на поощрение муниципальных управленческих команд за достижение показателей для оценки  эффективности деятельности исполнительных органов государственнтой власти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</si>
  <si>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11 0 05 55490</t>
  </si>
  <si>
    <t>Расходы на реализацию мероприятий областнойадресной программы кап.ремонта(Межбюджетные трансферты)</t>
  </si>
  <si>
    <t>39 0 02 S8750</t>
  </si>
  <si>
    <t>11</t>
  </si>
  <si>
    <t>Прочие межбюджетные транферты на оплату социально-значимых мероприятий (депутатские)(Межбюджетные трансферты)</t>
  </si>
  <si>
    <t>39 0 03 55490</t>
  </si>
  <si>
    <t>58 0 01 55490</t>
  </si>
  <si>
    <t>Межбюджетные трансферты сельским поселениям за счёт резервного фонда администрации Петропавловсукого муниципального района(Межбюджетные трансферты)</t>
  </si>
  <si>
    <t>39 0 02 80540</t>
  </si>
  <si>
    <t xml:space="preserve">39 0 02 S8460 </t>
  </si>
  <si>
    <t>05 2 03 70100</t>
  </si>
  <si>
    <t>11 0 02 70100</t>
  </si>
  <si>
    <t>11 0 05 70100</t>
  </si>
  <si>
    <t>11  0 05 70100</t>
  </si>
  <si>
    <t>39 0 03 70100</t>
  </si>
  <si>
    <t>Расходы на обеспечение единой диспетчерской службы (Закупка товаров, работ и услуг для государственных (муниципальных) нужд)</t>
  </si>
  <si>
    <t>58 0 0170100</t>
  </si>
  <si>
    <t>02 3 06 70100</t>
  </si>
  <si>
    <t>02 7 00 70100</t>
  </si>
  <si>
    <t>Обеспечение выплаты вознаграждения, причитающегося приемной семье (Социальное обеспечение и иные выплаты населению</t>
  </si>
  <si>
    <t>Обеспечение выплаты вознаграждения, причитающегося приемному родителю (Социальное обеспечение и иные выплаты населению)</t>
  </si>
  <si>
    <t>11 0 04  70100</t>
  </si>
  <si>
    <t>58 0 09 70100</t>
  </si>
  <si>
    <t>.</t>
  </si>
  <si>
    <t xml:space="preserve">                              Приложение № 5</t>
  </si>
  <si>
    <t xml:space="preserve">к решению Совета народных депутатов Петропавловского муниципального района
«Об утверждении отчета об исполнении
бюджета Петропавловского 
 муниципального района за 2023 год»
 от «     »                       2024 г. №
</t>
  </si>
  <si>
    <t>Петропавловского муниципального района за 2023 год.</t>
  </si>
</sst>
</file>

<file path=xl/styles.xml><?xml version="1.0" encoding="utf-8"?>
<styleSheet xmlns="http://schemas.openxmlformats.org/spreadsheetml/2006/main">
  <numFmts count="1">
    <numFmt numFmtId="164" formatCode="0.00000"/>
  </numFmts>
  <fonts count="13">
    <font>
      <sz val="10"/>
      <name val="Arial Cyr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6">
      <alignment horizontal="left" vertical="top" wrapText="1"/>
    </xf>
  </cellStyleXfs>
  <cellXfs count="114">
    <xf numFmtId="0" fontId="0" fillId="0" borderId="0" xfId="0"/>
    <xf numFmtId="49" fontId="0" fillId="0" borderId="0" xfId="0" applyNumberFormat="1"/>
    <xf numFmtId="49" fontId="0" fillId="0" borderId="0" xfId="0" applyNumberFormat="1" applyFill="1"/>
    <xf numFmtId="2" fontId="0" fillId="0" borderId="0" xfId="0" applyNumberFormat="1" applyFill="1"/>
    <xf numFmtId="0" fontId="0" fillId="2" borderId="0" xfId="0" applyFill="1"/>
    <xf numFmtId="0" fontId="3" fillId="0" borderId="0" xfId="0" applyFont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2" fontId="2" fillId="3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 wrapText="1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/>
    <xf numFmtId="49" fontId="5" fillId="3" borderId="0" xfId="0" applyNumberFormat="1" applyFont="1" applyFill="1"/>
    <xf numFmtId="2" fontId="5" fillId="3" borderId="0" xfId="0" applyNumberFormat="1" applyFont="1" applyFill="1"/>
    <xf numFmtId="0" fontId="6" fillId="3" borderId="1" xfId="0" applyFont="1" applyFill="1" applyBorder="1" applyAlignment="1">
      <alignment horizontal="justify" wrapText="1"/>
    </xf>
    <xf numFmtId="0" fontId="6" fillId="3" borderId="1" xfId="0" applyFont="1" applyFill="1" applyBorder="1" applyAlignment="1">
      <alignment horizontal="justify" vertical="top" wrapText="1"/>
    </xf>
    <xf numFmtId="2" fontId="3" fillId="3" borderId="0" xfId="0" applyNumberFormat="1" applyFont="1" applyFill="1" applyBorder="1" applyAlignment="1">
      <alignment horizontal="right"/>
    </xf>
    <xf numFmtId="49" fontId="0" fillId="0" borderId="0" xfId="0" applyNumberFormat="1" applyFill="1" applyBorder="1"/>
    <xf numFmtId="0" fontId="0" fillId="0" borderId="0" xfId="0" applyFill="1" applyAlignment="1">
      <alignment horizontal="center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wrapText="1"/>
    </xf>
    <xf numFmtId="49" fontId="0" fillId="3" borderId="0" xfId="0" applyNumberFormat="1" applyFill="1"/>
    <xf numFmtId="0" fontId="3" fillId="3" borderId="1" xfId="0" applyFont="1" applyFill="1" applyBorder="1" applyAlignment="1">
      <alignment horizontal="left" wrapText="1"/>
    </xf>
    <xf numFmtId="2" fontId="2" fillId="3" borderId="2" xfId="0" applyNumberFormat="1" applyFont="1" applyFill="1" applyBorder="1" applyAlignment="1">
      <alignment horizontal="center" wrapText="1"/>
    </xf>
    <xf numFmtId="2" fontId="3" fillId="3" borderId="0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vertical="center" wrapText="1"/>
    </xf>
    <xf numFmtId="2" fontId="0" fillId="3" borderId="0" xfId="0" applyNumberFormat="1" applyFill="1"/>
    <xf numFmtId="0" fontId="8" fillId="3" borderId="0" xfId="0" applyFont="1" applyFill="1" applyAlignment="1">
      <alignment wrapText="1"/>
    </xf>
    <xf numFmtId="0" fontId="7" fillId="3" borderId="13" xfId="0" applyFont="1" applyFill="1" applyBorder="1" applyAlignment="1">
      <alignment vertical="top" wrapText="1"/>
    </xf>
    <xf numFmtId="0" fontId="7" fillId="3" borderId="4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49" fontId="0" fillId="3" borderId="12" xfId="0" applyNumberFormat="1" applyFill="1" applyBorder="1"/>
    <xf numFmtId="0" fontId="3" fillId="3" borderId="4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top" wrapText="1"/>
    </xf>
    <xf numFmtId="0" fontId="7" fillId="3" borderId="6" xfId="2" applyNumberFormat="1" applyFont="1" applyFill="1" applyAlignment="1" applyProtection="1">
      <alignment horizontal="left" vertical="center" wrapText="1"/>
    </xf>
    <xf numFmtId="0" fontId="3" fillId="3" borderId="5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49" fontId="9" fillId="3" borderId="0" xfId="0" applyNumberFormat="1" applyFont="1" applyFill="1"/>
    <xf numFmtId="0" fontId="2" fillId="3" borderId="1" xfId="0" applyFont="1" applyFill="1" applyBorder="1" applyAlignment="1">
      <alignment horizontal="left" wrapText="1"/>
    </xf>
    <xf numFmtId="0" fontId="10" fillId="0" borderId="0" xfId="0" applyFont="1" applyBorder="1" applyAlignment="1">
      <alignment horizontal="right"/>
    </xf>
    <xf numFmtId="0" fontId="10" fillId="0" borderId="0" xfId="0" applyFont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2" fontId="3" fillId="3" borderId="4" xfId="0" applyNumberFormat="1" applyFont="1" applyFill="1" applyBorder="1" applyAlignment="1">
      <alignment horizontal="center" vertical="center"/>
    </xf>
    <xf numFmtId="49" fontId="3" fillId="3" borderId="4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2" fontId="3" fillId="3" borderId="1" xfId="1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2" fontId="3" fillId="3" borderId="3" xfId="0" applyNumberFormat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49" fontId="7" fillId="3" borderId="9" xfId="0" applyNumberFormat="1" applyFont="1" applyFill="1" applyBorder="1" applyAlignment="1">
      <alignment horizontal="center"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2" fontId="3" fillId="3" borderId="8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5" fillId="3" borderId="0" xfId="0" applyNumberFormat="1" applyFont="1" applyFill="1" applyAlignment="1">
      <alignment vertical="center"/>
    </xf>
    <xf numFmtId="2" fontId="5" fillId="3" borderId="0" xfId="0" applyNumberFormat="1" applyFont="1" applyFill="1" applyAlignment="1">
      <alignment vertical="center"/>
    </xf>
    <xf numFmtId="0" fontId="2" fillId="0" borderId="1" xfId="0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wrapText="1"/>
    </xf>
    <xf numFmtId="0" fontId="3" fillId="3" borderId="5" xfId="0" applyFont="1" applyFill="1" applyBorder="1" applyAlignment="1">
      <alignment horizontal="left" wrapText="1"/>
    </xf>
    <xf numFmtId="49" fontId="3" fillId="3" borderId="1" xfId="0" applyNumberFormat="1" applyFont="1" applyFill="1" applyBorder="1" applyAlignment="1">
      <alignment horizontal="left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2" fontId="3" fillId="3" borderId="5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2" fontId="3" fillId="3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0" fillId="0" borderId="0" xfId="0" applyFont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</cellXfs>
  <cellStyles count="3">
    <cellStyle name="xl26" xfId="2"/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CCFFCC"/>
      <color rgb="FFFFFF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15"/>
  <sheetViews>
    <sheetView tabSelected="1" topLeftCell="A6" zoomScaleNormal="100" workbookViewId="0">
      <selection activeCell="B19" sqref="B19"/>
    </sheetView>
  </sheetViews>
  <sheetFormatPr defaultColWidth="9.140625" defaultRowHeight="15"/>
  <cols>
    <col min="1" max="1" width="5.140625" style="12" customWidth="1"/>
    <col min="2" max="2" width="47.28515625" style="12" customWidth="1"/>
    <col min="3" max="3" width="17.42578125" style="13" customWidth="1"/>
    <col min="4" max="4" width="5" style="13" customWidth="1"/>
    <col min="5" max="5" width="4.42578125" style="13" customWidth="1"/>
    <col min="6" max="6" width="4" style="13" customWidth="1"/>
    <col min="7" max="7" width="25.7109375" style="14" customWidth="1"/>
    <col min="8" max="8" width="13.28515625" style="2" customWidth="1"/>
    <col min="9" max="9" width="10.85546875" style="2" customWidth="1"/>
    <col min="10" max="10" width="12.42578125" style="2" customWidth="1"/>
    <col min="11" max="17" width="9.140625" style="2"/>
    <col min="18" max="16384" width="9.140625" style="1"/>
  </cols>
  <sheetData>
    <row r="1" spans="1:11">
      <c r="A1" s="12" t="s">
        <v>291</v>
      </c>
    </row>
    <row r="2" spans="1:11" ht="18.75">
      <c r="A2" s="108" t="s">
        <v>518</v>
      </c>
      <c r="B2" s="108"/>
      <c r="C2" s="108"/>
      <c r="D2" s="108"/>
      <c r="E2" s="108"/>
      <c r="F2" s="108"/>
      <c r="G2" s="108"/>
    </row>
    <row r="3" spans="1:11" ht="144" customHeight="1">
      <c r="A3" s="42"/>
      <c r="B3" s="42"/>
      <c r="C3" s="110" t="s">
        <v>519</v>
      </c>
      <c r="D3" s="111"/>
      <c r="E3" s="111"/>
      <c r="F3" s="111"/>
      <c r="G3" s="111"/>
    </row>
    <row r="4" spans="1:11" ht="11.25" customHeight="1">
      <c r="A4" s="42"/>
      <c r="B4" s="42"/>
      <c r="C4" s="43"/>
      <c r="D4" s="44"/>
      <c r="E4" s="44"/>
      <c r="F4" s="44"/>
      <c r="G4" s="44"/>
    </row>
    <row r="5" spans="1:11" ht="18.75">
      <c r="A5" s="112" t="s">
        <v>391</v>
      </c>
      <c r="B5" s="112"/>
      <c r="C5" s="112"/>
      <c r="D5" s="112"/>
      <c r="E5" s="112"/>
      <c r="F5" s="112"/>
      <c r="G5" s="112"/>
    </row>
    <row r="6" spans="1:11" ht="38.25" customHeight="1">
      <c r="A6" s="113" t="s">
        <v>392</v>
      </c>
      <c r="B6" s="113"/>
      <c r="C6" s="113"/>
      <c r="D6" s="113"/>
      <c r="E6" s="113"/>
      <c r="F6" s="113"/>
      <c r="G6" s="113"/>
    </row>
    <row r="7" spans="1:11" ht="18.75">
      <c r="A7" s="112" t="s">
        <v>520</v>
      </c>
      <c r="B7" s="112"/>
      <c r="C7" s="112"/>
      <c r="D7" s="112"/>
      <c r="E7" s="112"/>
      <c r="F7" s="112"/>
      <c r="G7" s="112"/>
    </row>
    <row r="8" spans="1:11" ht="15.75">
      <c r="A8" s="109" t="s">
        <v>517</v>
      </c>
      <c r="B8" s="109"/>
      <c r="C8" s="109"/>
      <c r="D8" s="109"/>
      <c r="E8" s="109"/>
      <c r="F8" s="109"/>
      <c r="G8" s="109"/>
    </row>
    <row r="9" spans="1:11" ht="15" customHeight="1">
      <c r="A9" s="5"/>
      <c r="B9" s="5"/>
      <c r="C9" s="6"/>
      <c r="D9" s="6"/>
      <c r="E9" s="6"/>
      <c r="F9" s="6"/>
      <c r="G9" s="6"/>
    </row>
    <row r="10" spans="1:11" ht="15.75" hidden="1">
      <c r="A10" s="5"/>
      <c r="B10" s="5"/>
      <c r="C10" s="6"/>
      <c r="D10" s="6"/>
      <c r="E10" s="6"/>
      <c r="F10" s="6"/>
      <c r="G10" s="17"/>
    </row>
    <row r="11" spans="1:11" ht="11.25" hidden="1" customHeight="1">
      <c r="A11" s="107"/>
      <c r="B11" s="107"/>
      <c r="C11" s="107"/>
      <c r="D11" s="107"/>
      <c r="E11" s="107"/>
      <c r="F11" s="107"/>
      <c r="G11" s="107"/>
    </row>
    <row r="12" spans="1:11" ht="14.45" customHeight="1">
      <c r="A12" s="100" t="s">
        <v>0</v>
      </c>
      <c r="B12" s="100" t="s">
        <v>1</v>
      </c>
      <c r="C12" s="101" t="s">
        <v>2</v>
      </c>
      <c r="D12" s="101" t="s">
        <v>3</v>
      </c>
      <c r="E12" s="101" t="s">
        <v>4</v>
      </c>
      <c r="F12" s="101" t="s">
        <v>5</v>
      </c>
      <c r="G12" s="24" t="s">
        <v>194</v>
      </c>
    </row>
    <row r="13" spans="1:11" ht="18.75" customHeight="1">
      <c r="A13" s="100"/>
      <c r="B13" s="100"/>
      <c r="C13" s="101"/>
      <c r="D13" s="101"/>
      <c r="E13" s="101"/>
      <c r="F13" s="101"/>
      <c r="G13" s="7" t="s">
        <v>334</v>
      </c>
    </row>
    <row r="14" spans="1:11" ht="15.75">
      <c r="A14" s="79">
        <v>1</v>
      </c>
      <c r="B14" s="8">
        <v>2</v>
      </c>
      <c r="C14" s="9">
        <v>3</v>
      </c>
      <c r="D14" s="9">
        <v>4</v>
      </c>
      <c r="E14" s="9">
        <v>5</v>
      </c>
      <c r="F14" s="9">
        <v>6</v>
      </c>
      <c r="G14" s="10">
        <v>7</v>
      </c>
      <c r="K14" s="3"/>
    </row>
    <row r="15" spans="1:11" ht="13.15" customHeight="1">
      <c r="A15" s="106"/>
      <c r="B15" s="97" t="s">
        <v>6</v>
      </c>
      <c r="C15" s="96"/>
      <c r="D15" s="95"/>
      <c r="E15" s="95"/>
      <c r="F15" s="95"/>
      <c r="G15" s="94">
        <f>G17+G109+G129+G180+G192+G238+G282+G297+G302</f>
        <v>626454.58400000003</v>
      </c>
      <c r="H15" s="19"/>
      <c r="I15" s="4"/>
      <c r="J15" s="4"/>
    </row>
    <row r="16" spans="1:11" ht="18.75" customHeight="1">
      <c r="A16" s="106"/>
      <c r="B16" s="98"/>
      <c r="C16" s="96"/>
      <c r="D16" s="95"/>
      <c r="E16" s="95"/>
      <c r="F16" s="95"/>
      <c r="G16" s="94"/>
    </row>
    <row r="17" spans="1:10" ht="55.5" customHeight="1">
      <c r="A17" s="46">
        <v>1</v>
      </c>
      <c r="B17" s="38" t="s">
        <v>195</v>
      </c>
      <c r="C17" s="45" t="s">
        <v>7</v>
      </c>
      <c r="D17" s="46"/>
      <c r="E17" s="46"/>
      <c r="F17" s="46"/>
      <c r="G17" s="47">
        <f>G18+G61+G75+G84+G97+G93</f>
        <v>297223.76</v>
      </c>
      <c r="H17" s="28"/>
      <c r="I17" s="3"/>
    </row>
    <row r="18" spans="1:10" ht="42.75" customHeight="1">
      <c r="A18" s="80" t="s">
        <v>196</v>
      </c>
      <c r="B18" s="27" t="s">
        <v>8</v>
      </c>
      <c r="C18" s="48" t="s">
        <v>9</v>
      </c>
      <c r="D18" s="49"/>
      <c r="E18" s="49"/>
      <c r="F18" s="49"/>
      <c r="G18" s="50">
        <f>G19+G31+G55+G58+G52</f>
        <v>260999.30799999999</v>
      </c>
      <c r="H18" s="22"/>
    </row>
    <row r="19" spans="1:10" ht="39" customHeight="1">
      <c r="A19" s="80" t="s">
        <v>197</v>
      </c>
      <c r="B19" s="27" t="s">
        <v>10</v>
      </c>
      <c r="C19" s="48" t="s">
        <v>11</v>
      </c>
      <c r="D19" s="49"/>
      <c r="E19" s="49"/>
      <c r="F19" s="49"/>
      <c r="G19" s="50">
        <f>G20+G21+G22+G23+G25+G26+G27+G28+G29</f>
        <v>39181.447999999997</v>
      </c>
      <c r="H19" s="22"/>
    </row>
    <row r="20" spans="1:10" ht="133.5" customHeight="1">
      <c r="A20" s="80"/>
      <c r="B20" s="27" t="s">
        <v>24</v>
      </c>
      <c r="C20" s="48" t="s">
        <v>253</v>
      </c>
      <c r="D20" s="49">
        <v>300</v>
      </c>
      <c r="E20" s="49">
        <v>10</v>
      </c>
      <c r="F20" s="49" t="s">
        <v>173</v>
      </c>
      <c r="G20" s="51">
        <v>59.27</v>
      </c>
      <c r="H20" s="22"/>
    </row>
    <row r="21" spans="1:10" ht="153" customHeight="1">
      <c r="A21" s="81"/>
      <c r="B21" s="27" t="s">
        <v>16</v>
      </c>
      <c r="C21" s="48" t="s">
        <v>17</v>
      </c>
      <c r="D21" s="49">
        <v>100</v>
      </c>
      <c r="E21" s="49" t="s">
        <v>169</v>
      </c>
      <c r="F21" s="49" t="s">
        <v>170</v>
      </c>
      <c r="G21" s="52">
        <v>23169.603999999999</v>
      </c>
      <c r="H21" s="22"/>
    </row>
    <row r="22" spans="1:10" ht="120" customHeight="1">
      <c r="A22" s="81"/>
      <c r="B22" s="27" t="s">
        <v>18</v>
      </c>
      <c r="C22" s="48" t="s">
        <v>17</v>
      </c>
      <c r="D22" s="49">
        <v>200</v>
      </c>
      <c r="E22" s="49" t="s">
        <v>169</v>
      </c>
      <c r="F22" s="49" t="s">
        <v>170</v>
      </c>
      <c r="G22" s="52">
        <v>467.2</v>
      </c>
      <c r="H22" s="22"/>
    </row>
    <row r="23" spans="1:10" ht="162.75" customHeight="1">
      <c r="A23" s="81"/>
      <c r="B23" s="27" t="s">
        <v>12</v>
      </c>
      <c r="C23" s="48" t="s">
        <v>390</v>
      </c>
      <c r="D23" s="49">
        <v>100</v>
      </c>
      <c r="E23" s="49" t="s">
        <v>169</v>
      </c>
      <c r="F23" s="49" t="s">
        <v>170</v>
      </c>
      <c r="G23" s="52">
        <v>7766.99</v>
      </c>
      <c r="H23" s="22"/>
    </row>
    <row r="24" spans="1:10" ht="0.75" customHeight="1">
      <c r="A24" s="81"/>
      <c r="B24" s="27" t="s">
        <v>12</v>
      </c>
      <c r="C24" s="48" t="s">
        <v>198</v>
      </c>
      <c r="D24" s="49">
        <v>100</v>
      </c>
      <c r="E24" s="49" t="s">
        <v>169</v>
      </c>
      <c r="F24" s="49" t="s">
        <v>170</v>
      </c>
      <c r="G24" s="50">
        <v>0</v>
      </c>
      <c r="H24" s="22"/>
    </row>
    <row r="25" spans="1:10" ht="88.5" customHeight="1">
      <c r="A25" s="81"/>
      <c r="B25" s="27" t="s">
        <v>13</v>
      </c>
      <c r="C25" s="48" t="s">
        <v>390</v>
      </c>
      <c r="D25" s="49">
        <v>200</v>
      </c>
      <c r="E25" s="49" t="s">
        <v>169</v>
      </c>
      <c r="F25" s="49" t="s">
        <v>170</v>
      </c>
      <c r="G25" s="52">
        <v>6272.74</v>
      </c>
      <c r="H25" s="22"/>
    </row>
    <row r="26" spans="1:10" ht="60.75" customHeight="1">
      <c r="A26" s="81"/>
      <c r="B26" s="27" t="s">
        <v>14</v>
      </c>
      <c r="C26" s="48" t="s">
        <v>390</v>
      </c>
      <c r="D26" s="49">
        <v>800</v>
      </c>
      <c r="E26" s="49" t="s">
        <v>169</v>
      </c>
      <c r="F26" s="49" t="s">
        <v>170</v>
      </c>
      <c r="G26" s="52">
        <v>44.1</v>
      </c>
      <c r="H26" s="22"/>
    </row>
    <row r="27" spans="1:10" ht="96.75" customHeight="1">
      <c r="A27" s="81"/>
      <c r="B27" s="27" t="s">
        <v>12</v>
      </c>
      <c r="C27" s="48" t="s">
        <v>198</v>
      </c>
      <c r="D27" s="49" t="s">
        <v>322</v>
      </c>
      <c r="E27" s="49" t="s">
        <v>169</v>
      </c>
      <c r="F27" s="49" t="s">
        <v>170</v>
      </c>
      <c r="G27" s="52">
        <v>482.11</v>
      </c>
      <c r="H27" s="22"/>
    </row>
    <row r="28" spans="1:10" ht="66.75" customHeight="1">
      <c r="A28" s="81"/>
      <c r="B28" s="27" t="s">
        <v>13</v>
      </c>
      <c r="C28" s="48" t="s">
        <v>198</v>
      </c>
      <c r="D28" s="49" t="s">
        <v>182</v>
      </c>
      <c r="E28" s="49" t="s">
        <v>169</v>
      </c>
      <c r="F28" s="49" t="s">
        <v>170</v>
      </c>
      <c r="G28" s="52">
        <v>608.24</v>
      </c>
      <c r="H28" s="22"/>
    </row>
    <row r="29" spans="1:10" ht="62.25" customHeight="1">
      <c r="A29" s="81"/>
      <c r="B29" s="27" t="s">
        <v>14</v>
      </c>
      <c r="C29" s="53" t="s">
        <v>198</v>
      </c>
      <c r="D29" s="54">
        <v>800</v>
      </c>
      <c r="E29" s="49" t="s">
        <v>169</v>
      </c>
      <c r="F29" s="49" t="s">
        <v>170</v>
      </c>
      <c r="G29" s="52">
        <v>311.19400000000002</v>
      </c>
      <c r="H29" s="22"/>
    </row>
    <row r="30" spans="1:10" ht="96" customHeight="1">
      <c r="A30" s="81"/>
      <c r="B30" s="16" t="s">
        <v>285</v>
      </c>
      <c r="C30" s="53" t="s">
        <v>286</v>
      </c>
      <c r="D30" s="54">
        <v>200</v>
      </c>
      <c r="E30" s="49" t="s">
        <v>169</v>
      </c>
      <c r="F30" s="49" t="s">
        <v>170</v>
      </c>
      <c r="G30" s="50">
        <v>0</v>
      </c>
      <c r="H30" s="22"/>
    </row>
    <row r="31" spans="1:10" ht="31.5">
      <c r="A31" s="80" t="s">
        <v>200</v>
      </c>
      <c r="B31" s="27" t="s">
        <v>19</v>
      </c>
      <c r="C31" s="48" t="s">
        <v>20</v>
      </c>
      <c r="D31" s="49"/>
      <c r="E31" s="49"/>
      <c r="F31" s="49"/>
      <c r="G31" s="50">
        <f>G32+G33+G34+G35+G37+G38+G39+G40+G42+G43+G44+G45++G46+G48+G49+G50+G51+G47+G41</f>
        <v>218852.78599999999</v>
      </c>
      <c r="H31" s="22"/>
      <c r="J31" s="3"/>
    </row>
    <row r="32" spans="1:10" ht="83.25" customHeight="1">
      <c r="A32" s="80"/>
      <c r="B32" s="27" t="s">
        <v>429</v>
      </c>
      <c r="C32" s="55" t="s">
        <v>252</v>
      </c>
      <c r="D32" s="49" t="s">
        <v>182</v>
      </c>
      <c r="E32" s="49" t="s">
        <v>169</v>
      </c>
      <c r="F32" s="49" t="s">
        <v>172</v>
      </c>
      <c r="G32" s="51">
        <v>385.11</v>
      </c>
      <c r="H32" s="22"/>
    </row>
    <row r="33" spans="1:12" ht="164.25" customHeight="1">
      <c r="A33" s="80"/>
      <c r="B33" s="23" t="s">
        <v>320</v>
      </c>
      <c r="C33" s="55" t="s">
        <v>321</v>
      </c>
      <c r="D33" s="49" t="s">
        <v>322</v>
      </c>
      <c r="E33" s="49" t="s">
        <v>169</v>
      </c>
      <c r="F33" s="49" t="s">
        <v>172</v>
      </c>
      <c r="G33" s="51">
        <v>9149.41</v>
      </c>
      <c r="H33" s="22"/>
    </row>
    <row r="34" spans="1:12" ht="72" customHeight="1">
      <c r="A34" s="80"/>
      <c r="B34" s="23" t="s">
        <v>319</v>
      </c>
      <c r="C34" s="55" t="s">
        <v>349</v>
      </c>
      <c r="D34" s="49" t="s">
        <v>182</v>
      </c>
      <c r="E34" s="49" t="s">
        <v>169</v>
      </c>
      <c r="F34" s="49" t="s">
        <v>172</v>
      </c>
      <c r="G34" s="51">
        <v>4516.07</v>
      </c>
      <c r="H34" s="22"/>
    </row>
    <row r="35" spans="1:12" ht="233.25" customHeight="1">
      <c r="A35" s="81"/>
      <c r="B35" s="27" t="s">
        <v>21</v>
      </c>
      <c r="C35" s="48" t="s">
        <v>22</v>
      </c>
      <c r="D35" s="49">
        <v>100</v>
      </c>
      <c r="E35" s="49" t="s">
        <v>169</v>
      </c>
      <c r="F35" s="49" t="s">
        <v>172</v>
      </c>
      <c r="G35" s="52">
        <v>140034.29399999999</v>
      </c>
      <c r="H35" s="22"/>
    </row>
    <row r="36" spans="1:12" ht="10.5" hidden="1" customHeight="1">
      <c r="A36" s="103"/>
      <c r="B36" s="104" t="s">
        <v>23</v>
      </c>
      <c r="C36" s="105" t="s">
        <v>22</v>
      </c>
      <c r="D36" s="102">
        <v>200</v>
      </c>
      <c r="E36" s="102" t="s">
        <v>169</v>
      </c>
      <c r="F36" s="102" t="s">
        <v>172</v>
      </c>
      <c r="G36" s="52"/>
      <c r="H36" s="22"/>
    </row>
    <row r="37" spans="1:12" ht="165" customHeight="1">
      <c r="A37" s="103"/>
      <c r="B37" s="104"/>
      <c r="C37" s="105"/>
      <c r="D37" s="102"/>
      <c r="E37" s="102"/>
      <c r="F37" s="102"/>
      <c r="G37" s="52">
        <v>3500.9140000000002</v>
      </c>
      <c r="H37" s="22"/>
    </row>
    <row r="38" spans="1:12" ht="80.25" customHeight="1">
      <c r="A38" s="81"/>
      <c r="B38" s="27" t="s">
        <v>313</v>
      </c>
      <c r="C38" s="48" t="s">
        <v>201</v>
      </c>
      <c r="D38" s="49">
        <v>200</v>
      </c>
      <c r="E38" s="49" t="s">
        <v>169</v>
      </c>
      <c r="F38" s="49" t="s">
        <v>172</v>
      </c>
      <c r="G38" s="52">
        <v>859.6</v>
      </c>
      <c r="H38" s="22"/>
    </row>
    <row r="39" spans="1:12" ht="96" customHeight="1">
      <c r="A39" s="81"/>
      <c r="B39" s="27" t="s">
        <v>314</v>
      </c>
      <c r="C39" s="48" t="s">
        <v>201</v>
      </c>
      <c r="D39" s="49" t="s">
        <v>182</v>
      </c>
      <c r="E39" s="49" t="s">
        <v>169</v>
      </c>
      <c r="F39" s="49" t="s">
        <v>172</v>
      </c>
      <c r="G39" s="52">
        <v>859.6</v>
      </c>
      <c r="H39" s="22"/>
    </row>
    <row r="40" spans="1:12" ht="75.75" customHeight="1">
      <c r="A40" s="81"/>
      <c r="B40" s="27" t="s">
        <v>26</v>
      </c>
      <c r="C40" s="48" t="s">
        <v>28</v>
      </c>
      <c r="D40" s="49" t="s">
        <v>182</v>
      </c>
      <c r="E40" s="49" t="s">
        <v>169</v>
      </c>
      <c r="F40" s="49" t="s">
        <v>172</v>
      </c>
      <c r="G40" s="52">
        <v>3973.64</v>
      </c>
      <c r="H40" s="22"/>
    </row>
    <row r="41" spans="1:12" ht="60.75" customHeight="1">
      <c r="A41" s="81"/>
      <c r="B41" s="27" t="s">
        <v>27</v>
      </c>
      <c r="C41" s="48" t="s">
        <v>28</v>
      </c>
      <c r="D41" s="49" t="s">
        <v>181</v>
      </c>
      <c r="E41" s="49" t="s">
        <v>169</v>
      </c>
      <c r="F41" s="49" t="s">
        <v>172</v>
      </c>
      <c r="G41" s="50">
        <v>338.12</v>
      </c>
      <c r="H41" s="22"/>
    </row>
    <row r="42" spans="1:12" ht="88.5" customHeight="1">
      <c r="A42" s="81"/>
      <c r="B42" s="27" t="s">
        <v>26</v>
      </c>
      <c r="C42" s="48" t="s">
        <v>25</v>
      </c>
      <c r="D42" s="49">
        <v>200</v>
      </c>
      <c r="E42" s="49" t="s">
        <v>169</v>
      </c>
      <c r="F42" s="49" t="s">
        <v>172</v>
      </c>
      <c r="G42" s="50">
        <v>29917.99</v>
      </c>
      <c r="H42" s="22"/>
      <c r="I42" s="18"/>
      <c r="J42" s="99"/>
      <c r="K42" s="99"/>
      <c r="L42" s="99"/>
    </row>
    <row r="43" spans="1:12" ht="73.5" customHeight="1">
      <c r="A43" s="81"/>
      <c r="B43" s="27" t="s">
        <v>27</v>
      </c>
      <c r="C43" s="48" t="s">
        <v>25</v>
      </c>
      <c r="D43" s="49">
        <v>800</v>
      </c>
      <c r="E43" s="49" t="s">
        <v>169</v>
      </c>
      <c r="F43" s="49" t="s">
        <v>172</v>
      </c>
      <c r="G43" s="52">
        <v>1238.5</v>
      </c>
      <c r="H43" s="22"/>
      <c r="I43" s="18"/>
      <c r="J43" s="99"/>
      <c r="K43" s="99"/>
      <c r="L43" s="99"/>
    </row>
    <row r="44" spans="1:12" ht="78.75" customHeight="1">
      <c r="A44" s="81"/>
      <c r="B44" s="23" t="s">
        <v>323</v>
      </c>
      <c r="C44" s="55" t="s">
        <v>302</v>
      </c>
      <c r="D44" s="54">
        <v>200</v>
      </c>
      <c r="E44" s="49" t="s">
        <v>169</v>
      </c>
      <c r="F44" s="49" t="s">
        <v>172</v>
      </c>
      <c r="G44" s="56">
        <v>2424</v>
      </c>
      <c r="H44" s="22"/>
    </row>
    <row r="45" spans="1:12" ht="77.25" customHeight="1">
      <c r="A45" s="81"/>
      <c r="B45" s="23" t="s">
        <v>274</v>
      </c>
      <c r="C45" s="55" t="s">
        <v>275</v>
      </c>
      <c r="D45" s="48">
        <v>200</v>
      </c>
      <c r="E45" s="49" t="s">
        <v>169</v>
      </c>
      <c r="F45" s="49" t="s">
        <v>172</v>
      </c>
      <c r="G45" s="56">
        <v>208</v>
      </c>
      <c r="H45" s="22"/>
    </row>
    <row r="46" spans="1:12" ht="109.5" customHeight="1">
      <c r="A46" s="81"/>
      <c r="B46" s="23" t="s">
        <v>428</v>
      </c>
      <c r="C46" s="55" t="s">
        <v>298</v>
      </c>
      <c r="D46" s="48">
        <v>200</v>
      </c>
      <c r="E46" s="49" t="s">
        <v>169</v>
      </c>
      <c r="F46" s="49" t="s">
        <v>172</v>
      </c>
      <c r="G46" s="51">
        <v>7700.1040000000003</v>
      </c>
      <c r="H46" s="22"/>
    </row>
    <row r="47" spans="1:12" ht="161.25" customHeight="1">
      <c r="A47" s="82"/>
      <c r="B47" s="23" t="s">
        <v>486</v>
      </c>
      <c r="C47" s="55" t="s">
        <v>28</v>
      </c>
      <c r="D47" s="48">
        <v>200</v>
      </c>
      <c r="E47" s="57" t="s">
        <v>169</v>
      </c>
      <c r="F47" s="57" t="s">
        <v>172</v>
      </c>
      <c r="G47" s="51">
        <v>0</v>
      </c>
      <c r="H47" s="22"/>
    </row>
    <row r="48" spans="1:12" ht="81.75" customHeight="1">
      <c r="A48" s="83"/>
      <c r="B48" s="23" t="s">
        <v>433</v>
      </c>
      <c r="C48" s="55" t="s">
        <v>434</v>
      </c>
      <c r="D48" s="49">
        <v>200</v>
      </c>
      <c r="E48" s="49" t="s">
        <v>169</v>
      </c>
      <c r="F48" s="49" t="s">
        <v>172</v>
      </c>
      <c r="G48" s="51">
        <v>0</v>
      </c>
      <c r="H48" s="22"/>
    </row>
    <row r="49" spans="1:8" ht="96.75" customHeight="1">
      <c r="A49" s="84"/>
      <c r="B49" s="23" t="s">
        <v>487</v>
      </c>
      <c r="C49" s="55" t="s">
        <v>488</v>
      </c>
      <c r="D49" s="58">
        <v>200</v>
      </c>
      <c r="E49" s="59" t="s">
        <v>169</v>
      </c>
      <c r="F49" s="60" t="s">
        <v>172</v>
      </c>
      <c r="G49" s="52">
        <v>13171.234</v>
      </c>
      <c r="H49" s="22"/>
    </row>
    <row r="50" spans="1:8" ht="114" customHeight="1">
      <c r="A50" s="84"/>
      <c r="B50" s="27" t="s">
        <v>445</v>
      </c>
      <c r="C50" s="48" t="s">
        <v>446</v>
      </c>
      <c r="D50" s="49">
        <v>200</v>
      </c>
      <c r="E50" s="49" t="s">
        <v>169</v>
      </c>
      <c r="F50" s="49" t="s">
        <v>172</v>
      </c>
      <c r="G50" s="52">
        <v>554.76</v>
      </c>
      <c r="H50" s="22"/>
    </row>
    <row r="51" spans="1:8" ht="51.75" customHeight="1">
      <c r="A51" s="81"/>
      <c r="B51" s="27" t="s">
        <v>15</v>
      </c>
      <c r="C51" s="48" t="s">
        <v>199</v>
      </c>
      <c r="D51" s="49">
        <v>200</v>
      </c>
      <c r="E51" s="49" t="s">
        <v>169</v>
      </c>
      <c r="F51" s="49" t="s">
        <v>171</v>
      </c>
      <c r="G51" s="52">
        <v>21.44</v>
      </c>
      <c r="H51" s="22"/>
    </row>
    <row r="52" spans="1:8" ht="42" customHeight="1">
      <c r="A52" s="81"/>
      <c r="B52" s="23" t="s">
        <v>479</v>
      </c>
      <c r="C52" s="55" t="s">
        <v>481</v>
      </c>
      <c r="D52" s="48"/>
      <c r="E52" s="49" t="s">
        <v>169</v>
      </c>
      <c r="F52" s="49" t="s">
        <v>171</v>
      </c>
      <c r="G52" s="51">
        <f>G53+G54</f>
        <v>2965.0740000000001</v>
      </c>
      <c r="H52" s="22"/>
    </row>
    <row r="53" spans="1:8" ht="156" customHeight="1">
      <c r="A53" s="81"/>
      <c r="B53" s="23" t="s">
        <v>480</v>
      </c>
      <c r="C53" s="55" t="s">
        <v>482</v>
      </c>
      <c r="D53" s="48">
        <v>200</v>
      </c>
      <c r="E53" s="57" t="s">
        <v>169</v>
      </c>
      <c r="F53" s="57" t="s">
        <v>171</v>
      </c>
      <c r="G53" s="52">
        <v>2965.0740000000001</v>
      </c>
      <c r="H53" s="22"/>
    </row>
    <row r="54" spans="1:8" ht="8.25" hidden="1" customHeight="1">
      <c r="A54" s="81"/>
      <c r="B54" s="23" t="s">
        <v>257</v>
      </c>
      <c r="C54" s="55" t="s">
        <v>258</v>
      </c>
      <c r="D54" s="48">
        <v>200</v>
      </c>
      <c r="E54" s="49" t="s">
        <v>169</v>
      </c>
      <c r="F54" s="49" t="s">
        <v>172</v>
      </c>
      <c r="G54" s="51"/>
      <c r="H54" s="22"/>
    </row>
    <row r="55" spans="1:8" ht="11.25" hidden="1" customHeight="1">
      <c r="A55" s="81"/>
      <c r="B55" s="23" t="s">
        <v>288</v>
      </c>
      <c r="C55" s="55" t="s">
        <v>393</v>
      </c>
      <c r="D55" s="48"/>
      <c r="E55" s="49" t="s">
        <v>169</v>
      </c>
      <c r="F55" s="49" t="s">
        <v>172</v>
      </c>
      <c r="G55" s="51">
        <f>SUM(G56:G57)</f>
        <v>0</v>
      </c>
      <c r="H55" s="22"/>
    </row>
    <row r="56" spans="1:8" ht="9" hidden="1" customHeight="1">
      <c r="A56" s="81"/>
      <c r="B56" s="23" t="s">
        <v>360</v>
      </c>
      <c r="C56" s="55" t="s">
        <v>289</v>
      </c>
      <c r="D56" s="48">
        <v>200</v>
      </c>
      <c r="E56" s="49" t="s">
        <v>169</v>
      </c>
      <c r="F56" s="49" t="s">
        <v>172</v>
      </c>
      <c r="G56" s="51"/>
      <c r="H56" s="22"/>
    </row>
    <row r="57" spans="1:8" ht="9.75" hidden="1" customHeight="1">
      <c r="A57" s="81"/>
      <c r="B57" s="23" t="s">
        <v>293</v>
      </c>
      <c r="C57" s="55" t="s">
        <v>289</v>
      </c>
      <c r="D57" s="48">
        <v>200</v>
      </c>
      <c r="E57" s="49" t="s">
        <v>169</v>
      </c>
      <c r="F57" s="49" t="s">
        <v>172</v>
      </c>
      <c r="G57" s="51"/>
      <c r="H57" s="22"/>
    </row>
    <row r="58" spans="1:8" ht="9.75" hidden="1" customHeight="1">
      <c r="A58" s="81"/>
      <c r="B58" s="23" t="s">
        <v>303</v>
      </c>
      <c r="C58" s="55" t="s">
        <v>305</v>
      </c>
      <c r="D58" s="48">
        <v>200</v>
      </c>
      <c r="E58" s="49" t="s">
        <v>169</v>
      </c>
      <c r="F58" s="49" t="s">
        <v>172</v>
      </c>
      <c r="G58" s="51">
        <f>G59+G60</f>
        <v>0</v>
      </c>
      <c r="H58" s="22"/>
    </row>
    <row r="59" spans="1:8" ht="15" hidden="1" customHeight="1">
      <c r="A59" s="81"/>
      <c r="B59" s="23" t="s">
        <v>359</v>
      </c>
      <c r="C59" s="55" t="s">
        <v>305</v>
      </c>
      <c r="D59" s="48">
        <v>200</v>
      </c>
      <c r="E59" s="49" t="s">
        <v>169</v>
      </c>
      <c r="F59" s="49" t="s">
        <v>172</v>
      </c>
      <c r="G59" s="51">
        <v>0</v>
      </c>
      <c r="H59" s="22"/>
    </row>
    <row r="60" spans="1:8" ht="14.25" hidden="1" customHeight="1">
      <c r="A60" s="81"/>
      <c r="B60" s="23" t="s">
        <v>304</v>
      </c>
      <c r="C60" s="55" t="s">
        <v>305</v>
      </c>
      <c r="D60" s="48">
        <v>200</v>
      </c>
      <c r="E60" s="49" t="s">
        <v>169</v>
      </c>
      <c r="F60" s="49" t="s">
        <v>172</v>
      </c>
      <c r="G60" s="51">
        <v>0</v>
      </c>
      <c r="H60" s="22"/>
    </row>
    <row r="61" spans="1:8" ht="53.25" customHeight="1">
      <c r="A61" s="80" t="s">
        <v>202</v>
      </c>
      <c r="B61" s="27" t="s">
        <v>29</v>
      </c>
      <c r="C61" s="48" t="s">
        <v>30</v>
      </c>
      <c r="D61" s="49"/>
      <c r="E61" s="49"/>
      <c r="F61" s="49"/>
      <c r="G61" s="50">
        <f>G62+G64+G72</f>
        <v>3018.5340000000001</v>
      </c>
      <c r="H61" s="22"/>
    </row>
    <row r="62" spans="1:8" ht="102.75" customHeight="1">
      <c r="A62" s="80" t="s">
        <v>203</v>
      </c>
      <c r="B62" s="27" t="s">
        <v>31</v>
      </c>
      <c r="C62" s="48" t="s">
        <v>32</v>
      </c>
      <c r="D62" s="49"/>
      <c r="E62" s="49"/>
      <c r="F62" s="49"/>
      <c r="G62" s="50">
        <f>G63</f>
        <v>0</v>
      </c>
      <c r="H62" s="22"/>
    </row>
    <row r="63" spans="1:8" ht="96" customHeight="1">
      <c r="A63" s="80"/>
      <c r="B63" s="27" t="s">
        <v>33</v>
      </c>
      <c r="C63" s="48" t="s">
        <v>34</v>
      </c>
      <c r="D63" s="49">
        <v>300</v>
      </c>
      <c r="E63" s="49">
        <v>10</v>
      </c>
      <c r="F63" s="49" t="s">
        <v>173</v>
      </c>
      <c r="G63" s="52">
        <v>0</v>
      </c>
      <c r="H63" s="22"/>
    </row>
    <row r="64" spans="1:8" ht="109.5" customHeight="1">
      <c r="A64" s="80" t="s">
        <v>204</v>
      </c>
      <c r="B64" s="29" t="s">
        <v>301</v>
      </c>
      <c r="C64" s="48" t="s">
        <v>35</v>
      </c>
      <c r="D64" s="49"/>
      <c r="E64" s="49"/>
      <c r="F64" s="49"/>
      <c r="G64" s="50">
        <f>G65+G67+G68</f>
        <v>1955.5340000000001</v>
      </c>
      <c r="H64" s="22"/>
    </row>
    <row r="65" spans="1:8" ht="77.25" customHeight="1">
      <c r="A65" s="81"/>
      <c r="B65" s="27" t="s">
        <v>513</v>
      </c>
      <c r="C65" s="55" t="s">
        <v>255</v>
      </c>
      <c r="D65" s="49">
        <v>300</v>
      </c>
      <c r="E65" s="49">
        <v>10</v>
      </c>
      <c r="F65" s="49" t="s">
        <v>173</v>
      </c>
      <c r="G65" s="51">
        <v>141.83000000000001</v>
      </c>
      <c r="H65" s="22"/>
    </row>
    <row r="66" spans="1:8" ht="0.75" customHeight="1">
      <c r="A66" s="80" t="s">
        <v>204</v>
      </c>
      <c r="B66" s="27" t="s">
        <v>36</v>
      </c>
      <c r="C66" s="48" t="s">
        <v>37</v>
      </c>
      <c r="D66" s="49"/>
      <c r="E66" s="49"/>
      <c r="F66" s="49"/>
      <c r="G66" s="50"/>
      <c r="H66" s="22"/>
    </row>
    <row r="67" spans="1:8" ht="38.25" customHeight="1">
      <c r="A67" s="80"/>
      <c r="B67" s="27" t="s">
        <v>38</v>
      </c>
      <c r="C67" s="55" t="s">
        <v>296</v>
      </c>
      <c r="D67" s="49">
        <v>300</v>
      </c>
      <c r="E67" s="49">
        <v>10</v>
      </c>
      <c r="F67" s="49" t="s">
        <v>173</v>
      </c>
      <c r="G67" s="51">
        <v>1663.5540000000001</v>
      </c>
      <c r="H67" s="22"/>
    </row>
    <row r="68" spans="1:8" ht="71.25" customHeight="1">
      <c r="A68" s="81"/>
      <c r="B68" s="27" t="s">
        <v>514</v>
      </c>
      <c r="C68" s="55" t="s">
        <v>297</v>
      </c>
      <c r="D68" s="49">
        <v>300</v>
      </c>
      <c r="E68" s="49">
        <v>10</v>
      </c>
      <c r="F68" s="49" t="s">
        <v>173</v>
      </c>
      <c r="G68" s="51">
        <v>150.15</v>
      </c>
      <c r="H68" s="22"/>
    </row>
    <row r="69" spans="1:8" ht="0.75" customHeight="1">
      <c r="A69" s="80" t="s">
        <v>241</v>
      </c>
      <c r="B69" s="27" t="s">
        <v>39</v>
      </c>
      <c r="C69" s="48" t="s">
        <v>40</v>
      </c>
      <c r="D69" s="49"/>
      <c r="E69" s="49"/>
      <c r="F69" s="49" t="s">
        <v>173</v>
      </c>
      <c r="G69" s="50">
        <f>G70</f>
        <v>0</v>
      </c>
      <c r="H69" s="22"/>
    </row>
    <row r="70" spans="1:8" ht="8.25" hidden="1" customHeight="1">
      <c r="A70" s="80"/>
      <c r="B70" s="27" t="s">
        <v>41</v>
      </c>
      <c r="C70" s="55" t="s">
        <v>254</v>
      </c>
      <c r="D70" s="49">
        <v>300</v>
      </c>
      <c r="E70" s="49">
        <v>10</v>
      </c>
      <c r="F70" s="49" t="s">
        <v>173</v>
      </c>
      <c r="G70" s="50">
        <v>0</v>
      </c>
      <c r="H70" s="22"/>
    </row>
    <row r="71" spans="1:8" ht="15" hidden="1" customHeight="1">
      <c r="A71" s="80" t="s">
        <v>242</v>
      </c>
      <c r="B71" s="27" t="s">
        <v>42</v>
      </c>
      <c r="C71" s="48" t="s">
        <v>43</v>
      </c>
      <c r="D71" s="49"/>
      <c r="E71" s="49"/>
      <c r="F71" s="49" t="s">
        <v>173</v>
      </c>
      <c r="G71" s="50" t="e">
        <f>#REF!</f>
        <v>#REF!</v>
      </c>
      <c r="H71" s="22"/>
    </row>
    <row r="72" spans="1:8" ht="93.75" customHeight="1">
      <c r="A72" s="80" t="s">
        <v>205</v>
      </c>
      <c r="B72" s="27" t="s">
        <v>44</v>
      </c>
      <c r="C72" s="48" t="s">
        <v>45</v>
      </c>
      <c r="D72" s="49"/>
      <c r="E72" s="49"/>
      <c r="F72" s="49"/>
      <c r="G72" s="50">
        <f>G74+G73</f>
        <v>1063</v>
      </c>
      <c r="H72" s="22"/>
    </row>
    <row r="73" spans="1:8" ht="126.75" customHeight="1">
      <c r="A73" s="81"/>
      <c r="B73" s="27" t="s">
        <v>46</v>
      </c>
      <c r="C73" s="48" t="s">
        <v>239</v>
      </c>
      <c r="D73" s="49">
        <v>100</v>
      </c>
      <c r="E73" s="49" t="s">
        <v>170</v>
      </c>
      <c r="F73" s="49">
        <v>13</v>
      </c>
      <c r="G73" s="52">
        <v>921.6</v>
      </c>
      <c r="H73" s="22"/>
    </row>
    <row r="74" spans="1:8" ht="72" customHeight="1">
      <c r="A74" s="81"/>
      <c r="B74" s="27" t="s">
        <v>47</v>
      </c>
      <c r="C74" s="48" t="s">
        <v>239</v>
      </c>
      <c r="D74" s="49">
        <v>200</v>
      </c>
      <c r="E74" s="49" t="s">
        <v>170</v>
      </c>
      <c r="F74" s="49">
        <v>13</v>
      </c>
      <c r="G74" s="52">
        <v>141.4</v>
      </c>
      <c r="H74" s="22"/>
    </row>
    <row r="75" spans="1:8" ht="31.5">
      <c r="A75" s="80" t="s">
        <v>206</v>
      </c>
      <c r="B75" s="27" t="s">
        <v>48</v>
      </c>
      <c r="C75" s="48" t="s">
        <v>49</v>
      </c>
      <c r="D75" s="49"/>
      <c r="E75" s="49"/>
      <c r="F75" s="49"/>
      <c r="G75" s="61">
        <f>G76</f>
        <v>20486.734</v>
      </c>
      <c r="H75" s="22"/>
    </row>
    <row r="76" spans="1:8" ht="54" customHeight="1">
      <c r="A76" s="80" t="s">
        <v>362</v>
      </c>
      <c r="B76" s="27" t="s">
        <v>50</v>
      </c>
      <c r="C76" s="48" t="s">
        <v>51</v>
      </c>
      <c r="D76" s="49"/>
      <c r="E76" s="49"/>
      <c r="F76" s="49"/>
      <c r="G76" s="50">
        <f>G77+G79+G83+G78+G81+G80+G82</f>
        <v>20486.734</v>
      </c>
      <c r="H76" s="22"/>
    </row>
    <row r="77" spans="1:8" ht="131.25" customHeight="1">
      <c r="A77" s="81"/>
      <c r="B77" s="27" t="s">
        <v>52</v>
      </c>
      <c r="C77" s="48" t="s">
        <v>53</v>
      </c>
      <c r="D77" s="49">
        <v>100</v>
      </c>
      <c r="E77" s="49" t="s">
        <v>169</v>
      </c>
      <c r="F77" s="49" t="s">
        <v>175</v>
      </c>
      <c r="G77" s="52">
        <v>14217.62</v>
      </c>
      <c r="H77" s="22"/>
    </row>
    <row r="78" spans="1:8" ht="61.5" customHeight="1">
      <c r="A78" s="81"/>
      <c r="B78" s="27" t="s">
        <v>54</v>
      </c>
      <c r="C78" s="48" t="s">
        <v>395</v>
      </c>
      <c r="D78" s="49" t="s">
        <v>182</v>
      </c>
      <c r="E78" s="49" t="s">
        <v>169</v>
      </c>
      <c r="F78" s="49" t="s">
        <v>175</v>
      </c>
      <c r="G78" s="50">
        <v>0</v>
      </c>
      <c r="H78" s="22"/>
    </row>
    <row r="79" spans="1:8" ht="69" customHeight="1">
      <c r="A79" s="81"/>
      <c r="B79" s="27" t="s">
        <v>54</v>
      </c>
      <c r="C79" s="48" t="s">
        <v>53</v>
      </c>
      <c r="D79" s="49">
        <v>200</v>
      </c>
      <c r="E79" s="49" t="s">
        <v>169</v>
      </c>
      <c r="F79" s="49" t="s">
        <v>175</v>
      </c>
      <c r="G79" s="52">
        <v>1840.45</v>
      </c>
      <c r="H79" s="22"/>
    </row>
    <row r="80" spans="1:8" ht="78" customHeight="1">
      <c r="A80" s="81"/>
      <c r="B80" s="23" t="s">
        <v>52</v>
      </c>
      <c r="C80" s="55" t="s">
        <v>511</v>
      </c>
      <c r="D80" s="49" t="s">
        <v>322</v>
      </c>
      <c r="E80" s="49" t="s">
        <v>169</v>
      </c>
      <c r="F80" s="49" t="s">
        <v>175</v>
      </c>
      <c r="G80" s="52">
        <v>1269.8499999999999</v>
      </c>
      <c r="H80" s="22"/>
    </row>
    <row r="81" spans="1:8" ht="65.25" customHeight="1">
      <c r="A81" s="81"/>
      <c r="B81" s="15" t="s">
        <v>394</v>
      </c>
      <c r="C81" s="53" t="s">
        <v>511</v>
      </c>
      <c r="D81" s="54">
        <v>200</v>
      </c>
      <c r="E81" s="49" t="s">
        <v>169</v>
      </c>
      <c r="F81" s="49" t="s">
        <v>175</v>
      </c>
      <c r="G81" s="52">
        <v>459.774</v>
      </c>
      <c r="H81" s="22"/>
    </row>
    <row r="82" spans="1:8" ht="43.5" customHeight="1">
      <c r="A82" s="81"/>
      <c r="B82" s="27" t="s">
        <v>207</v>
      </c>
      <c r="C82" s="48" t="s">
        <v>511</v>
      </c>
      <c r="D82" s="49">
        <v>800</v>
      </c>
      <c r="E82" s="49" t="s">
        <v>169</v>
      </c>
      <c r="F82" s="49" t="s">
        <v>175</v>
      </c>
      <c r="G82" s="52">
        <v>163.68</v>
      </c>
      <c r="H82" s="22"/>
    </row>
    <row r="83" spans="1:8" ht="44.25" customHeight="1">
      <c r="A83" s="81"/>
      <c r="B83" s="27" t="s">
        <v>207</v>
      </c>
      <c r="C83" s="48" t="s">
        <v>53</v>
      </c>
      <c r="D83" s="49">
        <v>800</v>
      </c>
      <c r="E83" s="49" t="s">
        <v>169</v>
      </c>
      <c r="F83" s="49" t="s">
        <v>175</v>
      </c>
      <c r="G83" s="52">
        <v>2535.36</v>
      </c>
      <c r="H83" s="22"/>
    </row>
    <row r="84" spans="1:8" ht="69.75" customHeight="1">
      <c r="A84" s="80" t="s">
        <v>208</v>
      </c>
      <c r="B84" s="27" t="s">
        <v>55</v>
      </c>
      <c r="C84" s="48" t="s">
        <v>56</v>
      </c>
      <c r="D84" s="49"/>
      <c r="E84" s="49"/>
      <c r="F84" s="49"/>
      <c r="G84" s="50">
        <f>G85+G92</f>
        <v>2254.2729999999997</v>
      </c>
      <c r="H84" s="22"/>
    </row>
    <row r="85" spans="1:8" ht="57" customHeight="1">
      <c r="A85" s="80" t="s">
        <v>209</v>
      </c>
      <c r="B85" s="27" t="s">
        <v>57</v>
      </c>
      <c r="C85" s="48" t="s">
        <v>58</v>
      </c>
      <c r="D85" s="49"/>
      <c r="E85" s="49"/>
      <c r="F85" s="49"/>
      <c r="G85" s="50">
        <f>G87+G88+G90+G91+G86+G89</f>
        <v>2254.2729999999997</v>
      </c>
      <c r="H85" s="22"/>
    </row>
    <row r="86" spans="1:8" ht="0.75" customHeight="1">
      <c r="A86" s="81"/>
      <c r="B86" s="27" t="s">
        <v>306</v>
      </c>
      <c r="C86" s="49" t="s">
        <v>183</v>
      </c>
      <c r="D86" s="49" t="s">
        <v>182</v>
      </c>
      <c r="E86" s="49" t="s">
        <v>169</v>
      </c>
      <c r="F86" s="49" t="s">
        <v>169</v>
      </c>
      <c r="G86" s="51"/>
      <c r="H86" s="22"/>
    </row>
    <row r="87" spans="1:8" ht="104.25" customHeight="1">
      <c r="A87" s="81"/>
      <c r="B87" s="27" t="s">
        <v>436</v>
      </c>
      <c r="C87" s="48" t="s">
        <v>210</v>
      </c>
      <c r="D87" s="49">
        <v>200</v>
      </c>
      <c r="E87" s="49" t="s">
        <v>169</v>
      </c>
      <c r="F87" s="49" t="s">
        <v>169</v>
      </c>
      <c r="G87" s="51">
        <v>1851.8</v>
      </c>
      <c r="H87" s="22"/>
    </row>
    <row r="88" spans="1:8" ht="105.75" customHeight="1">
      <c r="A88" s="81"/>
      <c r="B88" s="27" t="s">
        <v>436</v>
      </c>
      <c r="C88" s="48" t="s">
        <v>183</v>
      </c>
      <c r="D88" s="49">
        <v>200</v>
      </c>
      <c r="E88" s="49" t="s">
        <v>169</v>
      </c>
      <c r="F88" s="49" t="s">
        <v>169</v>
      </c>
      <c r="G88" s="51">
        <v>257.17</v>
      </c>
      <c r="H88" s="22"/>
    </row>
    <row r="89" spans="1:8" ht="115.5" customHeight="1">
      <c r="A89" s="81"/>
      <c r="B89" s="23" t="s">
        <v>489</v>
      </c>
      <c r="C89" s="48" t="s">
        <v>183</v>
      </c>
      <c r="D89" s="49" t="s">
        <v>184</v>
      </c>
      <c r="E89" s="49" t="s">
        <v>169</v>
      </c>
      <c r="F89" s="49" t="s">
        <v>169</v>
      </c>
      <c r="G89" s="51">
        <v>9.8629999999999995</v>
      </c>
      <c r="H89" s="22"/>
    </row>
    <row r="90" spans="1:8" ht="88.5" customHeight="1">
      <c r="A90" s="81"/>
      <c r="B90" s="27" t="s">
        <v>435</v>
      </c>
      <c r="C90" s="48" t="s">
        <v>59</v>
      </c>
      <c r="D90" s="49">
        <v>200</v>
      </c>
      <c r="E90" s="49" t="s">
        <v>169</v>
      </c>
      <c r="F90" s="49" t="s">
        <v>169</v>
      </c>
      <c r="G90" s="51">
        <v>135.44</v>
      </c>
      <c r="H90" s="22"/>
    </row>
    <row r="91" spans="1:8" ht="9.75" hidden="1" customHeight="1">
      <c r="A91" s="81"/>
      <c r="B91" s="27" t="s">
        <v>307</v>
      </c>
      <c r="C91" s="48" t="s">
        <v>210</v>
      </c>
      <c r="D91" s="49">
        <v>200</v>
      </c>
      <c r="E91" s="49" t="s">
        <v>169</v>
      </c>
      <c r="F91" s="49" t="s">
        <v>169</v>
      </c>
      <c r="G91" s="50"/>
      <c r="H91" s="22"/>
    </row>
    <row r="92" spans="1:8" ht="10.5" hidden="1" customHeight="1">
      <c r="A92" s="85"/>
      <c r="B92" s="27" t="s">
        <v>60</v>
      </c>
      <c r="C92" s="48" t="s">
        <v>61</v>
      </c>
      <c r="D92" s="49">
        <v>200</v>
      </c>
      <c r="E92" s="49" t="s">
        <v>169</v>
      </c>
      <c r="F92" s="49" t="s">
        <v>169</v>
      </c>
      <c r="G92" s="50">
        <v>0</v>
      </c>
      <c r="H92" s="22"/>
    </row>
    <row r="93" spans="1:8" ht="39.75" customHeight="1">
      <c r="A93" s="85" t="s">
        <v>363</v>
      </c>
      <c r="B93" s="15" t="s">
        <v>245</v>
      </c>
      <c r="C93" s="53" t="s">
        <v>248</v>
      </c>
      <c r="D93" s="49"/>
      <c r="E93" s="49"/>
      <c r="F93" s="49"/>
      <c r="G93" s="50">
        <f>G94</f>
        <v>247.7</v>
      </c>
      <c r="H93" s="22"/>
    </row>
    <row r="94" spans="1:8" ht="47.25">
      <c r="A94" s="85" t="s">
        <v>364</v>
      </c>
      <c r="B94" s="23" t="s">
        <v>246</v>
      </c>
      <c r="C94" s="53" t="s">
        <v>249</v>
      </c>
      <c r="D94" s="49"/>
      <c r="E94" s="49"/>
      <c r="F94" s="49"/>
      <c r="G94" s="50">
        <f>G95+G96</f>
        <v>247.7</v>
      </c>
      <c r="H94" s="22"/>
    </row>
    <row r="95" spans="1:8" ht="68.25" customHeight="1">
      <c r="A95" s="85"/>
      <c r="B95" s="16" t="s">
        <v>251</v>
      </c>
      <c r="C95" s="53" t="s">
        <v>250</v>
      </c>
      <c r="D95" s="54">
        <v>200</v>
      </c>
      <c r="E95" s="49" t="s">
        <v>169</v>
      </c>
      <c r="F95" s="49" t="s">
        <v>169</v>
      </c>
      <c r="G95" s="52">
        <v>247.7</v>
      </c>
      <c r="H95" s="22"/>
    </row>
    <row r="96" spans="1:8" ht="50.25" customHeight="1">
      <c r="A96" s="85"/>
      <c r="B96" s="16" t="s">
        <v>247</v>
      </c>
      <c r="C96" s="53" t="s">
        <v>250</v>
      </c>
      <c r="D96" s="54">
        <v>800</v>
      </c>
      <c r="E96" s="49" t="s">
        <v>169</v>
      </c>
      <c r="F96" s="49" t="s">
        <v>169</v>
      </c>
      <c r="G96" s="52">
        <v>0</v>
      </c>
      <c r="H96" s="22"/>
    </row>
    <row r="97" spans="1:8" ht="69" customHeight="1">
      <c r="A97" s="80" t="s">
        <v>365</v>
      </c>
      <c r="B97" s="27" t="s">
        <v>62</v>
      </c>
      <c r="C97" s="48" t="s">
        <v>63</v>
      </c>
      <c r="D97" s="49"/>
      <c r="E97" s="49"/>
      <c r="F97" s="49"/>
      <c r="G97" s="50">
        <f>G98+G99+G100+G104+G106+G105+G101+G102+G103+G107+G108</f>
        <v>10217.211000000001</v>
      </c>
      <c r="H97" s="22"/>
    </row>
    <row r="98" spans="1:8" ht="120.75" customHeight="1">
      <c r="A98" s="81"/>
      <c r="B98" s="27" t="s">
        <v>64</v>
      </c>
      <c r="C98" s="48" t="s">
        <v>65</v>
      </c>
      <c r="D98" s="49">
        <v>100</v>
      </c>
      <c r="E98" s="49" t="s">
        <v>169</v>
      </c>
      <c r="F98" s="49" t="s">
        <v>171</v>
      </c>
      <c r="G98" s="52">
        <v>1104.58</v>
      </c>
      <c r="H98" s="22"/>
    </row>
    <row r="99" spans="1:8" ht="87.75" customHeight="1">
      <c r="A99" s="81"/>
      <c r="B99" s="27" t="s">
        <v>66</v>
      </c>
      <c r="C99" s="48" t="s">
        <v>65</v>
      </c>
      <c r="D99" s="49">
        <v>200</v>
      </c>
      <c r="E99" s="49" t="s">
        <v>169</v>
      </c>
      <c r="F99" s="49" t="s">
        <v>171</v>
      </c>
      <c r="G99" s="52">
        <v>437.81</v>
      </c>
      <c r="H99" s="22"/>
    </row>
    <row r="100" spans="1:8" ht="63.75" customHeight="1">
      <c r="A100" s="81"/>
      <c r="B100" s="27" t="s">
        <v>67</v>
      </c>
      <c r="C100" s="48" t="s">
        <v>65</v>
      </c>
      <c r="D100" s="49">
        <v>800</v>
      </c>
      <c r="E100" s="49" t="s">
        <v>169</v>
      </c>
      <c r="F100" s="49" t="s">
        <v>171</v>
      </c>
      <c r="G100" s="52">
        <v>18.3</v>
      </c>
      <c r="H100" s="22"/>
    </row>
    <row r="101" spans="1:8" ht="63.75" customHeight="1">
      <c r="A101" s="81"/>
      <c r="B101" s="27" t="s">
        <v>64</v>
      </c>
      <c r="C101" s="48" t="s">
        <v>512</v>
      </c>
      <c r="D101" s="49">
        <v>100</v>
      </c>
      <c r="E101" s="49" t="s">
        <v>169</v>
      </c>
      <c r="F101" s="49" t="s">
        <v>171</v>
      </c>
      <c r="G101" s="52">
        <v>91.724000000000004</v>
      </c>
      <c r="H101" s="22"/>
    </row>
    <row r="102" spans="1:8" ht="63.75" customHeight="1">
      <c r="A102" s="81"/>
      <c r="B102" s="27" t="s">
        <v>66</v>
      </c>
      <c r="C102" s="48" t="s">
        <v>512</v>
      </c>
      <c r="D102" s="49">
        <v>200</v>
      </c>
      <c r="E102" s="49" t="s">
        <v>169</v>
      </c>
      <c r="F102" s="49" t="s">
        <v>171</v>
      </c>
      <c r="G102" s="52">
        <v>52.183</v>
      </c>
      <c r="H102" s="22"/>
    </row>
    <row r="103" spans="1:8" ht="63.75" customHeight="1">
      <c r="A103" s="81"/>
      <c r="B103" s="27" t="s">
        <v>67</v>
      </c>
      <c r="C103" s="48" t="s">
        <v>512</v>
      </c>
      <c r="D103" s="49">
        <v>800</v>
      </c>
      <c r="E103" s="49" t="s">
        <v>169</v>
      </c>
      <c r="F103" s="49" t="s">
        <v>171</v>
      </c>
      <c r="G103" s="52">
        <v>0.1</v>
      </c>
      <c r="H103" s="22"/>
    </row>
    <row r="104" spans="1:8" ht="114.75" customHeight="1">
      <c r="A104" s="81"/>
      <c r="B104" s="27" t="s">
        <v>312</v>
      </c>
      <c r="C104" s="48" t="s">
        <v>68</v>
      </c>
      <c r="D104" s="49">
        <v>100</v>
      </c>
      <c r="E104" s="49" t="s">
        <v>169</v>
      </c>
      <c r="F104" s="49" t="s">
        <v>171</v>
      </c>
      <c r="G104" s="52">
        <v>6960.924</v>
      </c>
      <c r="H104" s="22"/>
    </row>
    <row r="105" spans="1:8" ht="14.25" hidden="1" customHeight="1">
      <c r="A105" s="81"/>
      <c r="B105" s="27" t="s">
        <v>397</v>
      </c>
      <c r="C105" s="48" t="s">
        <v>396</v>
      </c>
      <c r="D105" s="49" t="s">
        <v>182</v>
      </c>
      <c r="E105" s="49" t="s">
        <v>169</v>
      </c>
      <c r="F105" s="49" t="s">
        <v>171</v>
      </c>
      <c r="G105" s="52"/>
      <c r="H105" s="22"/>
    </row>
    <row r="106" spans="1:8" ht="98.25" customHeight="1">
      <c r="A106" s="81"/>
      <c r="B106" s="27" t="s">
        <v>69</v>
      </c>
      <c r="C106" s="48" t="s">
        <v>68</v>
      </c>
      <c r="D106" s="49">
        <v>200</v>
      </c>
      <c r="E106" s="49" t="s">
        <v>169</v>
      </c>
      <c r="F106" s="49" t="s">
        <v>171</v>
      </c>
      <c r="G106" s="52">
        <v>735.34199999999998</v>
      </c>
      <c r="H106" s="22"/>
    </row>
    <row r="107" spans="1:8" ht="98.25" customHeight="1">
      <c r="A107" s="81"/>
      <c r="B107" s="27" t="s">
        <v>312</v>
      </c>
      <c r="C107" s="48" t="s">
        <v>512</v>
      </c>
      <c r="D107" s="49">
        <v>100</v>
      </c>
      <c r="E107" s="49" t="s">
        <v>169</v>
      </c>
      <c r="F107" s="49" t="s">
        <v>171</v>
      </c>
      <c r="G107" s="52">
        <v>770.18399999999997</v>
      </c>
      <c r="H107" s="22"/>
    </row>
    <row r="108" spans="1:8" ht="98.25" customHeight="1">
      <c r="A108" s="81"/>
      <c r="B108" s="27" t="s">
        <v>69</v>
      </c>
      <c r="C108" s="48" t="s">
        <v>512</v>
      </c>
      <c r="D108" s="49">
        <v>200</v>
      </c>
      <c r="E108" s="49" t="s">
        <v>169</v>
      </c>
      <c r="F108" s="49" t="s">
        <v>171</v>
      </c>
      <c r="G108" s="52">
        <v>46.064</v>
      </c>
      <c r="H108" s="22"/>
    </row>
    <row r="109" spans="1:8" ht="87.75" customHeight="1">
      <c r="A109" s="86" t="s">
        <v>102</v>
      </c>
      <c r="B109" s="38" t="s">
        <v>211</v>
      </c>
      <c r="C109" s="45" t="s">
        <v>103</v>
      </c>
      <c r="D109" s="62"/>
      <c r="E109" s="62"/>
      <c r="F109" s="62"/>
      <c r="G109" s="47">
        <f>G110+G115</f>
        <v>44827.661999999997</v>
      </c>
      <c r="H109" s="22"/>
    </row>
    <row r="110" spans="1:8" ht="70.5" customHeight="1">
      <c r="A110" s="80" t="s">
        <v>243</v>
      </c>
      <c r="B110" s="27" t="s">
        <v>104</v>
      </c>
      <c r="C110" s="48" t="s">
        <v>105</v>
      </c>
      <c r="D110" s="49"/>
      <c r="E110" s="49"/>
      <c r="F110" s="49"/>
      <c r="G110" s="50">
        <f>G111</f>
        <v>0</v>
      </c>
      <c r="H110" s="22"/>
    </row>
    <row r="111" spans="1:8" ht="30.75" customHeight="1">
      <c r="A111" s="80" t="s">
        <v>366</v>
      </c>
      <c r="B111" s="27" t="s">
        <v>106</v>
      </c>
      <c r="C111" s="48" t="s">
        <v>107</v>
      </c>
      <c r="D111" s="49"/>
      <c r="E111" s="49"/>
      <c r="F111" s="49"/>
      <c r="G111" s="50">
        <f>G112+G113+G114</f>
        <v>0</v>
      </c>
      <c r="H111" s="22"/>
    </row>
    <row r="112" spans="1:8" ht="16.5" hidden="1" customHeight="1">
      <c r="A112" s="81"/>
      <c r="B112" s="27" t="s">
        <v>108</v>
      </c>
      <c r="C112" s="48" t="s">
        <v>212</v>
      </c>
      <c r="D112" s="49">
        <v>300</v>
      </c>
      <c r="E112" s="49">
        <v>10</v>
      </c>
      <c r="F112" s="49" t="s">
        <v>175</v>
      </c>
      <c r="G112" s="50">
        <v>0</v>
      </c>
      <c r="H112" s="22"/>
    </row>
    <row r="113" spans="1:9" ht="69.75" customHeight="1">
      <c r="A113" s="81"/>
      <c r="B113" s="27" t="s">
        <v>259</v>
      </c>
      <c r="C113" s="48" t="s">
        <v>212</v>
      </c>
      <c r="D113" s="49">
        <v>300</v>
      </c>
      <c r="E113" s="49">
        <v>10</v>
      </c>
      <c r="F113" s="49" t="s">
        <v>173</v>
      </c>
      <c r="G113" s="51">
        <v>0</v>
      </c>
      <c r="H113" s="22"/>
    </row>
    <row r="114" spans="1:9" ht="72" customHeight="1">
      <c r="A114" s="81"/>
      <c r="B114" s="27" t="s">
        <v>311</v>
      </c>
      <c r="C114" s="48" t="s">
        <v>212</v>
      </c>
      <c r="D114" s="49">
        <v>300</v>
      </c>
      <c r="E114" s="49">
        <v>10</v>
      </c>
      <c r="F114" s="49" t="s">
        <v>173</v>
      </c>
      <c r="G114" s="50">
        <v>0</v>
      </c>
      <c r="H114" s="22"/>
    </row>
    <row r="115" spans="1:9" ht="61.5" customHeight="1">
      <c r="A115" s="81" t="s">
        <v>367</v>
      </c>
      <c r="B115" s="30" t="s">
        <v>267</v>
      </c>
      <c r="C115" s="63" t="s">
        <v>270</v>
      </c>
      <c r="D115" s="63"/>
      <c r="E115" s="64" t="s">
        <v>176</v>
      </c>
      <c r="F115" s="60" t="s">
        <v>172</v>
      </c>
      <c r="G115" s="65">
        <f>G116+G119+G127</f>
        <v>44827.661999999997</v>
      </c>
      <c r="H115" s="22"/>
    </row>
    <row r="116" spans="1:9" ht="40.5" customHeight="1">
      <c r="A116" s="81"/>
      <c r="B116" s="31" t="s">
        <v>268</v>
      </c>
      <c r="C116" s="66" t="s">
        <v>271</v>
      </c>
      <c r="D116" s="67"/>
      <c r="E116" s="68" t="s">
        <v>176</v>
      </c>
      <c r="F116" s="69" t="s">
        <v>172</v>
      </c>
      <c r="G116" s="65">
        <f>G117+G118</f>
        <v>11144.884</v>
      </c>
      <c r="H116" s="22"/>
    </row>
    <row r="117" spans="1:9" ht="63.75" customHeight="1">
      <c r="A117" s="81"/>
      <c r="B117" s="32" t="s">
        <v>447</v>
      </c>
      <c r="C117" s="63" t="s">
        <v>272</v>
      </c>
      <c r="D117" s="63">
        <v>200</v>
      </c>
      <c r="E117" s="64" t="s">
        <v>176</v>
      </c>
      <c r="F117" s="60" t="s">
        <v>172</v>
      </c>
      <c r="G117" s="65">
        <v>11144.884</v>
      </c>
      <c r="H117" s="22"/>
    </row>
    <row r="118" spans="1:9" ht="46.5" hidden="1" customHeight="1">
      <c r="A118" s="81"/>
      <c r="B118" s="32" t="s">
        <v>269</v>
      </c>
      <c r="C118" s="70" t="s">
        <v>272</v>
      </c>
      <c r="D118" s="70">
        <v>200</v>
      </c>
      <c r="E118" s="71" t="s">
        <v>176</v>
      </c>
      <c r="F118" s="72" t="s">
        <v>172</v>
      </c>
      <c r="G118" s="73">
        <v>0</v>
      </c>
      <c r="H118" s="33"/>
      <c r="I118" s="18"/>
    </row>
    <row r="119" spans="1:9" ht="36" customHeight="1">
      <c r="A119" s="81" t="s">
        <v>368</v>
      </c>
      <c r="B119" s="32" t="s">
        <v>276</v>
      </c>
      <c r="C119" s="70" t="s">
        <v>279</v>
      </c>
      <c r="D119" s="70"/>
      <c r="E119" s="71" t="s">
        <v>176</v>
      </c>
      <c r="F119" s="72" t="s">
        <v>172</v>
      </c>
      <c r="G119" s="73">
        <f>G120+G121+G126+G124+G123+G122+G125</f>
        <v>33682.777999999998</v>
      </c>
      <c r="H119" s="25"/>
      <c r="I119" s="18"/>
    </row>
    <row r="120" spans="1:9" ht="131.25" customHeight="1">
      <c r="A120" s="81"/>
      <c r="B120" s="32" t="s">
        <v>277</v>
      </c>
      <c r="C120" s="70" t="s">
        <v>280</v>
      </c>
      <c r="D120" s="70">
        <v>100</v>
      </c>
      <c r="E120" s="71" t="s">
        <v>176</v>
      </c>
      <c r="F120" s="72" t="s">
        <v>172</v>
      </c>
      <c r="G120" s="51">
        <v>8283.7999999999993</v>
      </c>
      <c r="H120" s="22"/>
    </row>
    <row r="121" spans="1:9" ht="88.5" customHeight="1">
      <c r="A121" s="81"/>
      <c r="B121" s="32" t="s">
        <v>278</v>
      </c>
      <c r="C121" s="70" t="s">
        <v>280</v>
      </c>
      <c r="D121" s="70">
        <v>200</v>
      </c>
      <c r="E121" s="71" t="s">
        <v>176</v>
      </c>
      <c r="F121" s="72" t="s">
        <v>172</v>
      </c>
      <c r="G121" s="73">
        <v>17127.47</v>
      </c>
      <c r="H121" s="22"/>
    </row>
    <row r="122" spans="1:9" ht="90.75" customHeight="1">
      <c r="A122" s="81"/>
      <c r="B122" s="32" t="s">
        <v>278</v>
      </c>
      <c r="C122" s="70" t="s">
        <v>490</v>
      </c>
      <c r="D122" s="70">
        <v>200</v>
      </c>
      <c r="E122" s="71" t="s">
        <v>176</v>
      </c>
      <c r="F122" s="72" t="s">
        <v>172</v>
      </c>
      <c r="G122" s="73">
        <v>56.664999999999999</v>
      </c>
      <c r="H122" s="22"/>
    </row>
    <row r="123" spans="1:9" ht="100.5" customHeight="1">
      <c r="A123" s="81"/>
      <c r="B123" s="32" t="s">
        <v>278</v>
      </c>
      <c r="C123" s="70" t="s">
        <v>280</v>
      </c>
      <c r="D123" s="70">
        <v>800</v>
      </c>
      <c r="E123" s="71" t="s">
        <v>176</v>
      </c>
      <c r="F123" s="72" t="s">
        <v>172</v>
      </c>
      <c r="G123" s="51">
        <v>1079.0999999999999</v>
      </c>
      <c r="H123" s="22"/>
    </row>
    <row r="124" spans="1:9" ht="59.25" customHeight="1">
      <c r="A124" s="81"/>
      <c r="B124" s="32" t="s">
        <v>277</v>
      </c>
      <c r="C124" s="70" t="s">
        <v>504</v>
      </c>
      <c r="D124" s="70">
        <v>100</v>
      </c>
      <c r="E124" s="71" t="s">
        <v>176</v>
      </c>
      <c r="F124" s="72" t="s">
        <v>172</v>
      </c>
      <c r="G124" s="73">
        <v>460.99</v>
      </c>
      <c r="H124" s="22"/>
    </row>
    <row r="125" spans="1:9" ht="50.25" customHeight="1">
      <c r="A125" s="81"/>
      <c r="B125" s="32" t="s">
        <v>287</v>
      </c>
      <c r="C125" s="70" t="s">
        <v>504</v>
      </c>
      <c r="D125" s="70">
        <v>200</v>
      </c>
      <c r="E125" s="71" t="s">
        <v>176</v>
      </c>
      <c r="F125" s="72" t="s">
        <v>172</v>
      </c>
      <c r="G125" s="73">
        <v>3231.6129999999998</v>
      </c>
      <c r="H125" s="22"/>
    </row>
    <row r="126" spans="1:9" ht="65.25" customHeight="1">
      <c r="A126" s="81"/>
      <c r="B126" s="32" t="s">
        <v>407</v>
      </c>
      <c r="C126" s="70" t="s">
        <v>408</v>
      </c>
      <c r="D126" s="70">
        <v>200</v>
      </c>
      <c r="E126" s="71" t="s">
        <v>176</v>
      </c>
      <c r="F126" s="72" t="s">
        <v>172</v>
      </c>
      <c r="G126" s="73">
        <v>3443.14</v>
      </c>
      <c r="H126" s="22"/>
    </row>
    <row r="127" spans="1:9" ht="37.5" customHeight="1">
      <c r="A127" s="81"/>
      <c r="B127" s="32" t="s">
        <v>448</v>
      </c>
      <c r="C127" s="70" t="s">
        <v>450</v>
      </c>
      <c r="D127" s="70"/>
      <c r="E127" s="71"/>
      <c r="F127" s="72"/>
      <c r="G127" s="73">
        <f>G128</f>
        <v>0</v>
      </c>
      <c r="H127" s="22"/>
    </row>
    <row r="128" spans="1:9" ht="63.75" customHeight="1">
      <c r="A128" s="81"/>
      <c r="B128" s="32" t="s">
        <v>449</v>
      </c>
      <c r="C128" s="70" t="s">
        <v>451</v>
      </c>
      <c r="D128" s="70">
        <v>200</v>
      </c>
      <c r="E128" s="71" t="s">
        <v>176</v>
      </c>
      <c r="F128" s="72" t="s">
        <v>172</v>
      </c>
      <c r="G128" s="73"/>
      <c r="H128" s="22"/>
    </row>
    <row r="129" spans="1:8" ht="70.5" customHeight="1">
      <c r="A129" s="86">
        <v>2</v>
      </c>
      <c r="B129" s="38" t="s">
        <v>213</v>
      </c>
      <c r="C129" s="45" t="s">
        <v>70</v>
      </c>
      <c r="D129" s="62"/>
      <c r="E129" s="62"/>
      <c r="F129" s="62"/>
      <c r="G129" s="47">
        <f>G130+G139+G148+G160+G165+G177+G143+G155</f>
        <v>43037.468999999997</v>
      </c>
      <c r="H129" s="22"/>
    </row>
    <row r="130" spans="1:8" ht="60" customHeight="1">
      <c r="A130" s="80" t="s">
        <v>369</v>
      </c>
      <c r="B130" s="27" t="s">
        <v>71</v>
      </c>
      <c r="C130" s="48" t="s">
        <v>72</v>
      </c>
      <c r="D130" s="49"/>
      <c r="E130" s="49"/>
      <c r="F130" s="49"/>
      <c r="G130" s="50">
        <f>G131+G132+G135+G136+G134+G133+G138+G137</f>
        <v>22279.628000000001</v>
      </c>
      <c r="H130" s="22"/>
    </row>
    <row r="131" spans="1:8" ht="114" customHeight="1">
      <c r="A131" s="81"/>
      <c r="B131" s="34" t="s">
        <v>214</v>
      </c>
      <c r="C131" s="48" t="s">
        <v>73</v>
      </c>
      <c r="D131" s="49">
        <v>100</v>
      </c>
      <c r="E131" s="49" t="s">
        <v>174</v>
      </c>
      <c r="F131" s="49" t="s">
        <v>170</v>
      </c>
      <c r="G131" s="50">
        <v>17189.89</v>
      </c>
      <c r="H131" s="22"/>
    </row>
    <row r="132" spans="1:8" ht="73.5" customHeight="1">
      <c r="A132" s="81"/>
      <c r="B132" s="27" t="s">
        <v>215</v>
      </c>
      <c r="C132" s="48" t="s">
        <v>73</v>
      </c>
      <c r="D132" s="49">
        <v>200</v>
      </c>
      <c r="E132" s="49" t="s">
        <v>174</v>
      </c>
      <c r="F132" s="49" t="s">
        <v>170</v>
      </c>
      <c r="G132" s="92">
        <v>3439.6</v>
      </c>
      <c r="H132" s="22"/>
    </row>
    <row r="133" spans="1:8" ht="28.5" hidden="1" customHeight="1">
      <c r="A133" s="81"/>
      <c r="B133" s="27" t="s">
        <v>398</v>
      </c>
      <c r="C133" s="48" t="s">
        <v>399</v>
      </c>
      <c r="D133" s="49">
        <v>200</v>
      </c>
      <c r="E133" s="49" t="s">
        <v>174</v>
      </c>
      <c r="F133" s="49" t="s">
        <v>170</v>
      </c>
      <c r="G133" s="93"/>
      <c r="H133" s="22"/>
    </row>
    <row r="134" spans="1:8" ht="86.25" customHeight="1">
      <c r="A134" s="81"/>
      <c r="B134" s="27" t="s">
        <v>409</v>
      </c>
      <c r="C134" s="53" t="s">
        <v>410</v>
      </c>
      <c r="D134" s="54">
        <v>200</v>
      </c>
      <c r="E134" s="49" t="s">
        <v>174</v>
      </c>
      <c r="F134" s="49" t="s">
        <v>170</v>
      </c>
      <c r="G134" s="50">
        <v>295.34399999999999</v>
      </c>
      <c r="H134" s="22"/>
    </row>
    <row r="135" spans="1:8" ht="54" customHeight="1">
      <c r="A135" s="81"/>
      <c r="B135" s="27" t="s">
        <v>216</v>
      </c>
      <c r="C135" s="48" t="s">
        <v>73</v>
      </c>
      <c r="D135" s="49">
        <v>800</v>
      </c>
      <c r="E135" s="49" t="s">
        <v>174</v>
      </c>
      <c r="F135" s="49" t="s">
        <v>170</v>
      </c>
      <c r="G135" s="52">
        <v>194.7</v>
      </c>
      <c r="H135" s="22"/>
    </row>
    <row r="136" spans="1:8" ht="87" customHeight="1">
      <c r="A136" s="81"/>
      <c r="B136" s="26" t="s">
        <v>491</v>
      </c>
      <c r="C136" s="55" t="s">
        <v>492</v>
      </c>
      <c r="D136" s="49" t="s">
        <v>182</v>
      </c>
      <c r="E136" s="49" t="s">
        <v>174</v>
      </c>
      <c r="F136" s="49" t="s">
        <v>170</v>
      </c>
      <c r="G136" s="50">
        <v>0</v>
      </c>
      <c r="H136" s="22"/>
    </row>
    <row r="137" spans="1:8" ht="117" customHeight="1">
      <c r="A137" s="81"/>
      <c r="B137" s="34" t="s">
        <v>214</v>
      </c>
      <c r="C137" s="48" t="s">
        <v>399</v>
      </c>
      <c r="D137" s="49" t="s">
        <v>322</v>
      </c>
      <c r="E137" s="49" t="s">
        <v>174</v>
      </c>
      <c r="F137" s="49" t="s">
        <v>170</v>
      </c>
      <c r="G137" s="51">
        <v>853.03399999999999</v>
      </c>
      <c r="H137" s="22"/>
    </row>
    <row r="138" spans="1:8" ht="81" customHeight="1">
      <c r="A138" s="81"/>
      <c r="B138" s="27" t="s">
        <v>411</v>
      </c>
      <c r="C138" s="48" t="s">
        <v>399</v>
      </c>
      <c r="D138" s="48">
        <v>200</v>
      </c>
      <c r="E138" s="49" t="s">
        <v>174</v>
      </c>
      <c r="F138" s="49" t="s">
        <v>170</v>
      </c>
      <c r="G138" s="51">
        <v>307.06</v>
      </c>
      <c r="H138" s="22"/>
    </row>
    <row r="139" spans="1:8" ht="33" customHeight="1">
      <c r="A139" s="80" t="s">
        <v>370</v>
      </c>
      <c r="B139" s="27" t="s">
        <v>74</v>
      </c>
      <c r="C139" s="48" t="s">
        <v>75</v>
      </c>
      <c r="D139" s="49"/>
      <c r="E139" s="49"/>
      <c r="F139" s="49"/>
      <c r="G139" s="50">
        <f>G140+G141+G142+G146+G147</f>
        <v>5196.7970000000005</v>
      </c>
      <c r="H139" s="22"/>
    </row>
    <row r="140" spans="1:8" ht="122.25" customHeight="1">
      <c r="A140" s="81"/>
      <c r="B140" s="27" t="s">
        <v>76</v>
      </c>
      <c r="C140" s="48" t="s">
        <v>77</v>
      </c>
      <c r="D140" s="49">
        <v>100</v>
      </c>
      <c r="E140" s="49" t="s">
        <v>169</v>
      </c>
      <c r="F140" s="49" t="s">
        <v>175</v>
      </c>
      <c r="G140" s="52">
        <v>4199.6000000000004</v>
      </c>
      <c r="H140" s="22"/>
    </row>
    <row r="141" spans="1:8" ht="90.75" customHeight="1">
      <c r="A141" s="81"/>
      <c r="B141" s="27" t="s">
        <v>78</v>
      </c>
      <c r="C141" s="48" t="s">
        <v>77</v>
      </c>
      <c r="D141" s="49">
        <v>200</v>
      </c>
      <c r="E141" s="49" t="s">
        <v>169</v>
      </c>
      <c r="F141" s="49" t="s">
        <v>175</v>
      </c>
      <c r="G141" s="52">
        <v>444.43</v>
      </c>
      <c r="H141" s="22"/>
    </row>
    <row r="142" spans="1:8" ht="36" customHeight="1">
      <c r="A142" s="81"/>
      <c r="B142" s="27" t="s">
        <v>76</v>
      </c>
      <c r="C142" s="53" t="s">
        <v>505</v>
      </c>
      <c r="D142" s="49" t="s">
        <v>322</v>
      </c>
      <c r="E142" s="49" t="s">
        <v>169</v>
      </c>
      <c r="F142" s="49" t="s">
        <v>175</v>
      </c>
      <c r="G142" s="51">
        <v>521.63400000000001</v>
      </c>
      <c r="H142" s="22"/>
    </row>
    <row r="143" spans="1:8" ht="0.75" customHeight="1">
      <c r="A143" s="81" t="s">
        <v>264</v>
      </c>
      <c r="B143" s="23" t="s">
        <v>260</v>
      </c>
      <c r="C143" s="55" t="s">
        <v>263</v>
      </c>
      <c r="D143" s="48"/>
      <c r="E143" s="49" t="s">
        <v>169</v>
      </c>
      <c r="F143" s="49" t="s">
        <v>175</v>
      </c>
      <c r="G143" s="51">
        <f>G144+G145</f>
        <v>0</v>
      </c>
      <c r="H143" s="22"/>
    </row>
    <row r="144" spans="1:8" ht="7.5" hidden="1" customHeight="1">
      <c r="A144" s="81"/>
      <c r="B144" s="23" t="s">
        <v>261</v>
      </c>
      <c r="C144" s="55" t="s">
        <v>263</v>
      </c>
      <c r="D144" s="48">
        <v>200</v>
      </c>
      <c r="E144" s="49" t="s">
        <v>169</v>
      </c>
      <c r="F144" s="49" t="s">
        <v>175</v>
      </c>
      <c r="G144" s="51">
        <v>0</v>
      </c>
      <c r="H144" s="22"/>
    </row>
    <row r="145" spans="1:8" ht="11.25" hidden="1" customHeight="1">
      <c r="A145" s="81"/>
      <c r="B145" s="23" t="s">
        <v>262</v>
      </c>
      <c r="C145" s="55" t="s">
        <v>263</v>
      </c>
      <c r="D145" s="48">
        <v>200</v>
      </c>
      <c r="E145" s="49" t="s">
        <v>169</v>
      </c>
      <c r="F145" s="49" t="s">
        <v>175</v>
      </c>
      <c r="G145" s="51">
        <v>0</v>
      </c>
      <c r="H145" s="22"/>
    </row>
    <row r="146" spans="1:8" ht="80.25" customHeight="1">
      <c r="A146" s="81"/>
      <c r="B146" s="27" t="s">
        <v>78</v>
      </c>
      <c r="C146" s="55" t="s">
        <v>505</v>
      </c>
      <c r="D146" s="49">
        <v>200</v>
      </c>
      <c r="E146" s="49" t="s">
        <v>169</v>
      </c>
      <c r="F146" s="49" t="s">
        <v>175</v>
      </c>
      <c r="G146" s="51">
        <v>31.132999999999999</v>
      </c>
      <c r="H146" s="22"/>
    </row>
    <row r="147" spans="1:8" ht="0.75" customHeight="1">
      <c r="A147" s="81"/>
      <c r="B147" s="23" t="s">
        <v>294</v>
      </c>
      <c r="C147" s="55" t="s">
        <v>299</v>
      </c>
      <c r="D147" s="49">
        <v>200</v>
      </c>
      <c r="E147" s="49" t="s">
        <v>169</v>
      </c>
      <c r="F147" s="49" t="s">
        <v>175</v>
      </c>
      <c r="G147" s="51"/>
      <c r="H147" s="22"/>
    </row>
    <row r="148" spans="1:8" ht="30.75" customHeight="1">
      <c r="A148" s="80" t="s">
        <v>371</v>
      </c>
      <c r="B148" s="27" t="s">
        <v>79</v>
      </c>
      <c r="C148" s="48" t="s">
        <v>80</v>
      </c>
      <c r="D148" s="49"/>
      <c r="E148" s="49"/>
      <c r="F148" s="49"/>
      <c r="G148" s="50">
        <f>G151+G152+G153+G149+G150</f>
        <v>8788.4310000000005</v>
      </c>
      <c r="H148" s="22"/>
    </row>
    <row r="149" spans="1:8" ht="0.75" hidden="1" customHeight="1">
      <c r="A149" s="80"/>
      <c r="B149" s="27" t="s">
        <v>83</v>
      </c>
      <c r="C149" s="48" t="s">
        <v>217</v>
      </c>
      <c r="D149" s="49" t="s">
        <v>182</v>
      </c>
      <c r="E149" s="49" t="s">
        <v>174</v>
      </c>
      <c r="F149" s="49" t="s">
        <v>170</v>
      </c>
      <c r="G149" s="50"/>
      <c r="H149" s="22"/>
    </row>
    <row r="150" spans="1:8" ht="90" hidden="1" customHeight="1">
      <c r="A150" s="80"/>
      <c r="B150" s="27" t="s">
        <v>83</v>
      </c>
      <c r="C150" s="48" t="s">
        <v>218</v>
      </c>
      <c r="D150" s="49" t="s">
        <v>182</v>
      </c>
      <c r="E150" s="49" t="s">
        <v>174</v>
      </c>
      <c r="F150" s="49" t="s">
        <v>170</v>
      </c>
      <c r="G150" s="50"/>
      <c r="H150" s="22"/>
    </row>
    <row r="151" spans="1:8" ht="114.75" customHeight="1">
      <c r="A151" s="81"/>
      <c r="B151" s="27" t="s">
        <v>81</v>
      </c>
      <c r="C151" s="48" t="s">
        <v>82</v>
      </c>
      <c r="D151" s="49">
        <v>100</v>
      </c>
      <c r="E151" s="49" t="s">
        <v>174</v>
      </c>
      <c r="F151" s="49" t="s">
        <v>170</v>
      </c>
      <c r="G151" s="52">
        <v>8080.29</v>
      </c>
      <c r="H151" s="22"/>
    </row>
    <row r="152" spans="1:8" ht="78" customHeight="1">
      <c r="A152" s="81"/>
      <c r="B152" s="23" t="s">
        <v>484</v>
      </c>
      <c r="C152" s="55" t="s">
        <v>426</v>
      </c>
      <c r="D152" s="49">
        <v>200</v>
      </c>
      <c r="E152" s="49" t="s">
        <v>174</v>
      </c>
      <c r="F152" s="49" t="s">
        <v>170</v>
      </c>
      <c r="G152" s="51">
        <v>71.897000000000006</v>
      </c>
      <c r="H152" s="22"/>
    </row>
    <row r="153" spans="1:8" ht="64.5" customHeight="1">
      <c r="A153" s="81"/>
      <c r="B153" s="27" t="s">
        <v>81</v>
      </c>
      <c r="C153" s="48" t="s">
        <v>217</v>
      </c>
      <c r="D153" s="49" t="s">
        <v>322</v>
      </c>
      <c r="E153" s="49" t="s">
        <v>174</v>
      </c>
      <c r="F153" s="49" t="s">
        <v>170</v>
      </c>
      <c r="G153" s="50">
        <v>636.24400000000003</v>
      </c>
      <c r="H153" s="22"/>
    </row>
    <row r="154" spans="1:8" ht="15" hidden="1" customHeight="1">
      <c r="A154" s="81"/>
      <c r="B154" s="23" t="s">
        <v>265</v>
      </c>
      <c r="C154" s="55" t="s">
        <v>266</v>
      </c>
      <c r="D154" s="48">
        <v>200</v>
      </c>
      <c r="E154" s="49" t="s">
        <v>174</v>
      </c>
      <c r="F154" s="49" t="s">
        <v>170</v>
      </c>
      <c r="G154" s="51">
        <v>0</v>
      </c>
      <c r="H154" s="22"/>
    </row>
    <row r="155" spans="1:8" ht="21.75" hidden="1" customHeight="1">
      <c r="A155" s="81"/>
      <c r="B155" s="23" t="s">
        <v>260</v>
      </c>
      <c r="C155" s="55" t="s">
        <v>415</v>
      </c>
      <c r="D155" s="49"/>
      <c r="E155" s="49" t="s">
        <v>174</v>
      </c>
      <c r="F155" s="49" t="s">
        <v>170</v>
      </c>
      <c r="G155" s="50">
        <f>G157</f>
        <v>0</v>
      </c>
      <c r="H155" s="22"/>
    </row>
    <row r="156" spans="1:8" ht="15.75" hidden="1" customHeight="1">
      <c r="A156" s="81"/>
      <c r="B156" s="89" t="s">
        <v>400</v>
      </c>
      <c r="C156" s="91" t="s">
        <v>416</v>
      </c>
      <c r="D156" s="49"/>
      <c r="E156" s="49" t="s">
        <v>174</v>
      </c>
      <c r="F156" s="49" t="s">
        <v>170</v>
      </c>
      <c r="G156" s="50">
        <v>0</v>
      </c>
      <c r="H156" s="22"/>
    </row>
    <row r="157" spans="1:8" ht="20.25" hidden="1" customHeight="1">
      <c r="A157" s="81"/>
      <c r="B157" s="90"/>
      <c r="C157" s="91"/>
      <c r="D157" s="49"/>
      <c r="E157" s="49" t="s">
        <v>174</v>
      </c>
      <c r="F157" s="49" t="s">
        <v>170</v>
      </c>
      <c r="G157" s="50">
        <f>G158+G159</f>
        <v>0</v>
      </c>
      <c r="H157" s="22"/>
    </row>
    <row r="158" spans="1:8" ht="31.5" hidden="1" customHeight="1">
      <c r="A158" s="81"/>
      <c r="B158" s="26" t="s">
        <v>413</v>
      </c>
      <c r="C158" s="55" t="s">
        <v>263</v>
      </c>
      <c r="D158" s="49" t="s">
        <v>182</v>
      </c>
      <c r="E158" s="49" t="s">
        <v>174</v>
      </c>
      <c r="F158" s="49" t="s">
        <v>170</v>
      </c>
      <c r="G158" s="51"/>
      <c r="H158" s="22"/>
    </row>
    <row r="159" spans="1:8" ht="40.5" hidden="1" customHeight="1">
      <c r="A159" s="81"/>
      <c r="B159" s="23" t="s">
        <v>414</v>
      </c>
      <c r="C159" s="55" t="s">
        <v>263</v>
      </c>
      <c r="D159" s="49" t="s">
        <v>182</v>
      </c>
      <c r="E159" s="49" t="s">
        <v>174</v>
      </c>
      <c r="F159" s="49" t="s">
        <v>170</v>
      </c>
      <c r="G159" s="51">
        <v>0</v>
      </c>
      <c r="H159" s="22"/>
    </row>
    <row r="160" spans="1:8" ht="70.5" customHeight="1">
      <c r="A160" s="80" t="s">
        <v>372</v>
      </c>
      <c r="B160" s="27" t="s">
        <v>84</v>
      </c>
      <c r="C160" s="48" t="s">
        <v>85</v>
      </c>
      <c r="D160" s="49"/>
      <c r="E160" s="49"/>
      <c r="F160" s="49"/>
      <c r="G160" s="50">
        <f>G161+G164+G163+G162</f>
        <v>2738.9139999999998</v>
      </c>
      <c r="H160" s="22"/>
    </row>
    <row r="161" spans="1:9" ht="71.25" customHeight="1">
      <c r="A161" s="81"/>
      <c r="B161" s="27" t="s">
        <v>86</v>
      </c>
      <c r="C161" s="48" t="s">
        <v>87</v>
      </c>
      <c r="D161" s="49">
        <v>200</v>
      </c>
      <c r="E161" s="49">
        <v>11</v>
      </c>
      <c r="F161" s="49" t="s">
        <v>172</v>
      </c>
      <c r="G161" s="51">
        <v>2055.7399999999998</v>
      </c>
      <c r="H161" s="22"/>
    </row>
    <row r="162" spans="1:9" ht="70.5" customHeight="1">
      <c r="A162" s="81"/>
      <c r="B162" s="27" t="s">
        <v>86</v>
      </c>
      <c r="C162" s="48" t="s">
        <v>515</v>
      </c>
      <c r="D162" s="49">
        <v>200</v>
      </c>
      <c r="E162" s="49">
        <v>11</v>
      </c>
      <c r="F162" s="49" t="s">
        <v>172</v>
      </c>
      <c r="G162" s="51">
        <v>58.753999999999998</v>
      </c>
      <c r="H162" s="22"/>
    </row>
    <row r="163" spans="1:9" ht="0.75" customHeight="1">
      <c r="A163" s="81"/>
      <c r="B163" s="20" t="s">
        <v>356</v>
      </c>
      <c r="C163" s="53" t="s">
        <v>357</v>
      </c>
      <c r="D163" s="54">
        <v>200</v>
      </c>
      <c r="E163" s="49">
        <v>11</v>
      </c>
      <c r="F163" s="49" t="s">
        <v>172</v>
      </c>
      <c r="G163" s="51">
        <v>0</v>
      </c>
      <c r="H163" s="22"/>
    </row>
    <row r="164" spans="1:9" ht="46.5" customHeight="1">
      <c r="A164" s="81"/>
      <c r="B164" s="20" t="s">
        <v>350</v>
      </c>
      <c r="C164" s="48" t="s">
        <v>358</v>
      </c>
      <c r="D164" s="49" t="s">
        <v>182</v>
      </c>
      <c r="E164" s="49">
        <v>11</v>
      </c>
      <c r="F164" s="49" t="s">
        <v>172</v>
      </c>
      <c r="G164" s="51">
        <v>624.41999999999996</v>
      </c>
      <c r="H164" s="22"/>
    </row>
    <row r="165" spans="1:9" ht="46.5" customHeight="1">
      <c r="A165" s="80" t="s">
        <v>373</v>
      </c>
      <c r="B165" s="27" t="s">
        <v>88</v>
      </c>
      <c r="C165" s="48" t="s">
        <v>89</v>
      </c>
      <c r="D165" s="49"/>
      <c r="E165" s="49"/>
      <c r="F165" s="49"/>
      <c r="G165" s="50">
        <f>G166+G167+G168+G169+G170+G171+G172+G173+G174+G175+G176</f>
        <v>4033.6990000000001</v>
      </c>
      <c r="H165" s="22"/>
    </row>
    <row r="166" spans="1:9" ht="157.5" customHeight="1">
      <c r="A166" s="87"/>
      <c r="B166" s="26" t="s">
        <v>493</v>
      </c>
      <c r="C166" s="55" t="s">
        <v>494</v>
      </c>
      <c r="D166" s="57">
        <v>100</v>
      </c>
      <c r="E166" s="57" t="s">
        <v>174</v>
      </c>
      <c r="F166" s="57" t="s">
        <v>173</v>
      </c>
      <c r="G166" s="56">
        <v>33.332999999999998</v>
      </c>
      <c r="H166" s="22"/>
    </row>
    <row r="167" spans="1:9" ht="121.5" customHeight="1">
      <c r="A167" s="82"/>
      <c r="B167" s="27" t="s">
        <v>351</v>
      </c>
      <c r="C167" s="74" t="s">
        <v>90</v>
      </c>
      <c r="D167" s="57">
        <v>100</v>
      </c>
      <c r="E167" s="57" t="s">
        <v>174</v>
      </c>
      <c r="F167" s="57" t="s">
        <v>173</v>
      </c>
      <c r="G167" s="56">
        <v>983.92</v>
      </c>
      <c r="H167" s="22"/>
    </row>
    <row r="168" spans="1:9" ht="74.25" customHeight="1">
      <c r="A168" s="81"/>
      <c r="B168" s="27" t="s">
        <v>66</v>
      </c>
      <c r="C168" s="48" t="s">
        <v>90</v>
      </c>
      <c r="D168" s="49">
        <v>200</v>
      </c>
      <c r="E168" s="49" t="s">
        <v>174</v>
      </c>
      <c r="F168" s="49" t="s">
        <v>173</v>
      </c>
      <c r="G168" s="52">
        <v>43.37</v>
      </c>
      <c r="H168" s="22"/>
    </row>
    <row r="169" spans="1:9" ht="60" customHeight="1">
      <c r="A169" s="81"/>
      <c r="B169" s="27" t="s">
        <v>67</v>
      </c>
      <c r="C169" s="48" t="s">
        <v>90</v>
      </c>
      <c r="D169" s="49">
        <v>800</v>
      </c>
      <c r="E169" s="49" t="s">
        <v>174</v>
      </c>
      <c r="F169" s="49" t="s">
        <v>173</v>
      </c>
      <c r="G169" s="50">
        <v>16</v>
      </c>
      <c r="H169" s="22"/>
    </row>
    <row r="170" spans="1:9" ht="97.5" customHeight="1">
      <c r="A170" s="81"/>
      <c r="B170" s="27" t="s">
        <v>351</v>
      </c>
      <c r="C170" s="74" t="s">
        <v>506</v>
      </c>
      <c r="D170" s="57">
        <v>100</v>
      </c>
      <c r="E170" s="57" t="s">
        <v>174</v>
      </c>
      <c r="F170" s="57" t="s">
        <v>173</v>
      </c>
      <c r="G170" s="50">
        <v>106.524</v>
      </c>
      <c r="H170" s="22"/>
    </row>
    <row r="171" spans="1:9" ht="69" customHeight="1">
      <c r="A171" s="81"/>
      <c r="B171" s="27" t="s">
        <v>66</v>
      </c>
      <c r="C171" s="48" t="s">
        <v>506</v>
      </c>
      <c r="D171" s="49">
        <v>200</v>
      </c>
      <c r="E171" s="49" t="s">
        <v>174</v>
      </c>
      <c r="F171" s="49" t="s">
        <v>173</v>
      </c>
      <c r="G171" s="50">
        <v>14.154</v>
      </c>
      <c r="H171" s="22"/>
      <c r="I171" s="22"/>
    </row>
    <row r="172" spans="1:9" ht="142.5" customHeight="1">
      <c r="A172" s="81"/>
      <c r="B172" s="27" t="s">
        <v>91</v>
      </c>
      <c r="C172" s="48" t="s">
        <v>92</v>
      </c>
      <c r="D172" s="49">
        <v>100</v>
      </c>
      <c r="E172" s="49" t="s">
        <v>174</v>
      </c>
      <c r="F172" s="49" t="s">
        <v>173</v>
      </c>
      <c r="G172" s="52">
        <v>1714.644</v>
      </c>
      <c r="H172" s="22"/>
    </row>
    <row r="173" spans="1:9" ht="80.25" customHeight="1">
      <c r="A173" s="81"/>
      <c r="B173" s="27" t="s">
        <v>93</v>
      </c>
      <c r="C173" s="48" t="s">
        <v>92</v>
      </c>
      <c r="D173" s="49">
        <v>200</v>
      </c>
      <c r="E173" s="49" t="s">
        <v>174</v>
      </c>
      <c r="F173" s="49" t="s">
        <v>173</v>
      </c>
      <c r="G173" s="52">
        <v>837.69</v>
      </c>
      <c r="H173" s="22"/>
    </row>
    <row r="174" spans="1:9" ht="68.25" customHeight="1">
      <c r="A174" s="81"/>
      <c r="B174" s="27" t="s">
        <v>93</v>
      </c>
      <c r="C174" s="48" t="s">
        <v>401</v>
      </c>
      <c r="D174" s="49" t="s">
        <v>182</v>
      </c>
      <c r="E174" s="49" t="s">
        <v>174</v>
      </c>
      <c r="F174" s="49" t="s">
        <v>173</v>
      </c>
      <c r="G174" s="50">
        <v>30.044</v>
      </c>
      <c r="H174" s="22"/>
    </row>
    <row r="175" spans="1:9" ht="81.75" customHeight="1">
      <c r="A175" s="81"/>
      <c r="B175" s="27" t="s">
        <v>91</v>
      </c>
      <c r="C175" s="48" t="s">
        <v>506</v>
      </c>
      <c r="D175" s="49">
        <v>100</v>
      </c>
      <c r="E175" s="49" t="s">
        <v>174</v>
      </c>
      <c r="F175" s="49" t="s">
        <v>173</v>
      </c>
      <c r="G175" s="50">
        <v>178.74</v>
      </c>
      <c r="H175" s="22"/>
    </row>
    <row r="176" spans="1:9" ht="81.75" customHeight="1">
      <c r="A176" s="81"/>
      <c r="B176" s="27" t="s">
        <v>93</v>
      </c>
      <c r="C176" s="48" t="s">
        <v>507</v>
      </c>
      <c r="D176" s="49" t="s">
        <v>182</v>
      </c>
      <c r="E176" s="49" t="s">
        <v>174</v>
      </c>
      <c r="F176" s="49" t="s">
        <v>173</v>
      </c>
      <c r="G176" s="50">
        <v>75.28</v>
      </c>
      <c r="H176" s="22"/>
    </row>
    <row r="177" spans="1:11" ht="31.5">
      <c r="A177" s="81" t="s">
        <v>219</v>
      </c>
      <c r="B177" s="27" t="s">
        <v>220</v>
      </c>
      <c r="C177" s="53" t="s">
        <v>292</v>
      </c>
      <c r="D177" s="49"/>
      <c r="E177" s="49"/>
      <c r="F177" s="49"/>
      <c r="G177" s="50">
        <f>G178+G179</f>
        <v>0</v>
      </c>
      <c r="H177" s="22"/>
    </row>
    <row r="178" spans="1:11" ht="57" customHeight="1">
      <c r="A178" s="81"/>
      <c r="B178" s="27" t="s">
        <v>221</v>
      </c>
      <c r="C178" s="53" t="s">
        <v>186</v>
      </c>
      <c r="D178" s="49" t="s">
        <v>182</v>
      </c>
      <c r="E178" s="49" t="s">
        <v>174</v>
      </c>
      <c r="F178" s="49" t="s">
        <v>170</v>
      </c>
      <c r="G178" s="51">
        <v>0</v>
      </c>
      <c r="H178" s="22"/>
    </row>
    <row r="179" spans="1:11" ht="52.5" customHeight="1">
      <c r="A179" s="81"/>
      <c r="B179" s="27" t="s">
        <v>221</v>
      </c>
      <c r="C179" s="53" t="s">
        <v>186</v>
      </c>
      <c r="D179" s="49" t="s">
        <v>181</v>
      </c>
      <c r="E179" s="49" t="s">
        <v>174</v>
      </c>
      <c r="F179" s="49" t="s">
        <v>170</v>
      </c>
      <c r="G179" s="50">
        <v>0</v>
      </c>
      <c r="H179" s="22"/>
    </row>
    <row r="180" spans="1:11" ht="69" customHeight="1">
      <c r="A180" s="86">
        <v>3</v>
      </c>
      <c r="B180" s="38" t="s">
        <v>94</v>
      </c>
      <c r="C180" s="45" t="s">
        <v>95</v>
      </c>
      <c r="D180" s="62"/>
      <c r="E180" s="62"/>
      <c r="F180" s="62"/>
      <c r="G180" s="47">
        <f>G181+G184+G188</f>
        <v>91189.67</v>
      </c>
      <c r="H180" s="22"/>
    </row>
    <row r="181" spans="1:11" ht="71.25" customHeight="1">
      <c r="A181" s="80" t="s">
        <v>222</v>
      </c>
      <c r="B181" s="27" t="s">
        <v>96</v>
      </c>
      <c r="C181" s="48" t="s">
        <v>97</v>
      </c>
      <c r="D181" s="49"/>
      <c r="E181" s="49"/>
      <c r="F181" s="49"/>
      <c r="G181" s="50">
        <f>G182</f>
        <v>1967.5</v>
      </c>
      <c r="H181" s="22"/>
    </row>
    <row r="182" spans="1:11" ht="68.25" customHeight="1">
      <c r="A182" s="80" t="s">
        <v>223</v>
      </c>
      <c r="B182" s="27" t="s">
        <v>98</v>
      </c>
      <c r="C182" s="48" t="s">
        <v>99</v>
      </c>
      <c r="D182" s="49"/>
      <c r="E182" s="49"/>
      <c r="F182" s="49"/>
      <c r="G182" s="50">
        <f>G183</f>
        <v>1967.5</v>
      </c>
      <c r="H182" s="22"/>
    </row>
    <row r="183" spans="1:11" ht="53.25" customHeight="1">
      <c r="A183" s="81"/>
      <c r="B183" s="27" t="s">
        <v>100</v>
      </c>
      <c r="C183" s="48" t="s">
        <v>101</v>
      </c>
      <c r="D183" s="49">
        <v>800</v>
      </c>
      <c r="E183" s="49" t="s">
        <v>173</v>
      </c>
      <c r="F183" s="49">
        <v>12</v>
      </c>
      <c r="G183" s="52">
        <v>1967.5</v>
      </c>
      <c r="H183" s="22"/>
    </row>
    <row r="184" spans="1:11" ht="31.5">
      <c r="A184" s="81" t="s">
        <v>361</v>
      </c>
      <c r="B184" s="35" t="s">
        <v>308</v>
      </c>
      <c r="C184" s="48" t="s">
        <v>193</v>
      </c>
      <c r="D184" s="49"/>
      <c r="E184" s="49"/>
      <c r="F184" s="49"/>
      <c r="G184" s="50">
        <f>G185</f>
        <v>2301.4699999999998</v>
      </c>
      <c r="H184" s="22"/>
    </row>
    <row r="185" spans="1:11" ht="109.5" customHeight="1">
      <c r="A185" s="81"/>
      <c r="B185" s="29" t="s">
        <v>456</v>
      </c>
      <c r="C185" s="55" t="s">
        <v>458</v>
      </c>
      <c r="D185" s="49"/>
      <c r="E185" s="49"/>
      <c r="F185" s="49"/>
      <c r="G185" s="50">
        <f>G186+G187</f>
        <v>2301.4699999999998</v>
      </c>
      <c r="H185" s="22"/>
    </row>
    <row r="186" spans="1:11" ht="49.5" customHeight="1">
      <c r="A186" s="81"/>
      <c r="B186" s="23" t="s">
        <v>457</v>
      </c>
      <c r="C186" s="55" t="s">
        <v>459</v>
      </c>
      <c r="D186" s="49" t="s">
        <v>182</v>
      </c>
      <c r="E186" s="49" t="s">
        <v>173</v>
      </c>
      <c r="F186" s="49" t="s">
        <v>174</v>
      </c>
      <c r="G186" s="52">
        <v>2101.4699999999998</v>
      </c>
      <c r="H186" s="22"/>
    </row>
    <row r="187" spans="1:11" ht="47.25" customHeight="1">
      <c r="A187" s="81"/>
      <c r="B187" s="23" t="s">
        <v>457</v>
      </c>
      <c r="C187" s="55" t="s">
        <v>483</v>
      </c>
      <c r="D187" s="49" t="s">
        <v>182</v>
      </c>
      <c r="E187" s="49" t="s">
        <v>173</v>
      </c>
      <c r="F187" s="49" t="s">
        <v>174</v>
      </c>
      <c r="G187" s="52">
        <v>200</v>
      </c>
      <c r="H187" s="22"/>
    </row>
    <row r="188" spans="1:11" ht="42" customHeight="1">
      <c r="A188" s="81"/>
      <c r="B188" s="23" t="s">
        <v>469</v>
      </c>
      <c r="C188" s="55" t="s">
        <v>475</v>
      </c>
      <c r="D188" s="49"/>
      <c r="E188" s="49"/>
      <c r="F188" s="49"/>
      <c r="G188" s="52">
        <f>G189</f>
        <v>86920.7</v>
      </c>
      <c r="H188" s="22"/>
    </row>
    <row r="189" spans="1:11" ht="51" customHeight="1">
      <c r="A189" s="81"/>
      <c r="B189" s="23" t="s">
        <v>470</v>
      </c>
      <c r="C189" s="55" t="s">
        <v>476</v>
      </c>
      <c r="D189" s="49"/>
      <c r="E189" s="49"/>
      <c r="F189" s="49"/>
      <c r="G189" s="52">
        <f>G190+G191</f>
        <v>86920.7</v>
      </c>
      <c r="H189" s="22"/>
    </row>
    <row r="190" spans="1:11" ht="66" customHeight="1">
      <c r="A190" s="81"/>
      <c r="B190" s="23" t="s">
        <v>471</v>
      </c>
      <c r="C190" s="55" t="s">
        <v>473</v>
      </c>
      <c r="D190" s="48">
        <v>500</v>
      </c>
      <c r="E190" s="49" t="s">
        <v>173</v>
      </c>
      <c r="F190" s="49" t="s">
        <v>171</v>
      </c>
      <c r="G190" s="51">
        <v>18544.41</v>
      </c>
      <c r="H190" s="22"/>
    </row>
    <row r="191" spans="1:11" ht="78" customHeight="1">
      <c r="A191" s="81"/>
      <c r="B191" s="32" t="s">
        <v>472</v>
      </c>
      <c r="C191" s="55" t="s">
        <v>474</v>
      </c>
      <c r="D191" s="48">
        <v>500</v>
      </c>
      <c r="E191" s="49" t="s">
        <v>173</v>
      </c>
      <c r="F191" s="49" t="s">
        <v>171</v>
      </c>
      <c r="G191" s="51">
        <v>68376.289999999994</v>
      </c>
      <c r="H191" s="22"/>
    </row>
    <row r="192" spans="1:11" ht="121.5" customHeight="1">
      <c r="A192" s="86">
        <v>5</v>
      </c>
      <c r="B192" s="38" t="s">
        <v>109</v>
      </c>
      <c r="C192" s="45" t="s">
        <v>110</v>
      </c>
      <c r="D192" s="62"/>
      <c r="E192" s="62"/>
      <c r="F192" s="62"/>
      <c r="G192" s="47">
        <f>G193+G197+G230</f>
        <v>102370.96900000001</v>
      </c>
      <c r="H192" s="22"/>
      <c r="I192" s="3"/>
      <c r="J192" s="3"/>
      <c r="K192" s="3"/>
    </row>
    <row r="193" spans="1:8" ht="56.25" customHeight="1">
      <c r="A193" s="80" t="s">
        <v>374</v>
      </c>
      <c r="B193" s="27" t="s">
        <v>111</v>
      </c>
      <c r="C193" s="48" t="s">
        <v>112</v>
      </c>
      <c r="D193" s="49"/>
      <c r="E193" s="49"/>
      <c r="F193" s="49"/>
      <c r="G193" s="50">
        <f>G194+G195</f>
        <v>0</v>
      </c>
      <c r="H193" s="22"/>
    </row>
    <row r="194" spans="1:8" ht="102" customHeight="1">
      <c r="A194" s="81"/>
      <c r="B194" s="27" t="s">
        <v>113</v>
      </c>
      <c r="C194" s="48" t="s">
        <v>114</v>
      </c>
      <c r="D194" s="49">
        <v>800</v>
      </c>
      <c r="E194" s="49" t="s">
        <v>170</v>
      </c>
      <c r="F194" s="49">
        <v>11</v>
      </c>
      <c r="G194" s="50">
        <v>0</v>
      </c>
      <c r="H194" s="22"/>
    </row>
    <row r="195" spans="1:8" ht="15.75">
      <c r="A195" s="81"/>
      <c r="B195" s="27" t="s">
        <v>178</v>
      </c>
      <c r="C195" s="49" t="s">
        <v>187</v>
      </c>
      <c r="D195" s="49"/>
      <c r="E195" s="49" t="s">
        <v>170</v>
      </c>
      <c r="F195" s="49" t="s">
        <v>180</v>
      </c>
      <c r="G195" s="50">
        <f>G196</f>
        <v>0</v>
      </c>
      <c r="H195" s="22"/>
    </row>
    <row r="196" spans="1:8" ht="54" customHeight="1">
      <c r="A196" s="81"/>
      <c r="B196" s="27" t="s">
        <v>179</v>
      </c>
      <c r="C196" s="49" t="s">
        <v>187</v>
      </c>
      <c r="D196" s="49" t="s">
        <v>181</v>
      </c>
      <c r="E196" s="49" t="s">
        <v>170</v>
      </c>
      <c r="F196" s="49" t="s">
        <v>180</v>
      </c>
      <c r="G196" s="51">
        <v>0</v>
      </c>
      <c r="H196" s="22"/>
    </row>
    <row r="197" spans="1:8" ht="87.75" customHeight="1">
      <c r="A197" s="80" t="s">
        <v>375</v>
      </c>
      <c r="B197" s="27" t="s">
        <v>115</v>
      </c>
      <c r="C197" s="48" t="s">
        <v>116</v>
      </c>
      <c r="D197" s="49"/>
      <c r="E197" s="49"/>
      <c r="F197" s="49"/>
      <c r="G197" s="50">
        <f>G203+G206+G207+G211+G212+G213+G214+G217+G225+G226+G200+G215+G216+G221+G227+G208+G209+G210+G204+G205+G219+G228+G202+G220+G229+G201</f>
        <v>93400.563000000009</v>
      </c>
      <c r="H197" s="22"/>
    </row>
    <row r="198" spans="1:8" ht="71.25" hidden="1" customHeight="1">
      <c r="A198" s="80"/>
      <c r="B198" s="23" t="s">
        <v>403</v>
      </c>
      <c r="C198" s="55" t="s">
        <v>327</v>
      </c>
      <c r="D198" s="49" t="s">
        <v>191</v>
      </c>
      <c r="E198" s="49" t="s">
        <v>190</v>
      </c>
      <c r="F198" s="49" t="s">
        <v>175</v>
      </c>
      <c r="G198" s="51"/>
      <c r="H198" s="22"/>
    </row>
    <row r="199" spans="1:8" ht="82.5" hidden="1" customHeight="1">
      <c r="A199" s="80"/>
      <c r="B199" s="23" t="s">
        <v>404</v>
      </c>
      <c r="C199" s="55" t="s">
        <v>405</v>
      </c>
      <c r="D199" s="49" t="s">
        <v>328</v>
      </c>
      <c r="E199" s="49" t="s">
        <v>190</v>
      </c>
      <c r="F199" s="49" t="s">
        <v>175</v>
      </c>
      <c r="G199" s="51"/>
      <c r="H199" s="22"/>
    </row>
    <row r="200" spans="1:8" ht="51.75" customHeight="1">
      <c r="A200" s="80"/>
      <c r="B200" s="16" t="s">
        <v>423</v>
      </c>
      <c r="C200" s="49" t="s">
        <v>441</v>
      </c>
      <c r="D200" s="48">
        <v>500</v>
      </c>
      <c r="E200" s="49" t="s">
        <v>190</v>
      </c>
      <c r="F200" s="49" t="s">
        <v>175</v>
      </c>
      <c r="G200" s="51">
        <v>2720</v>
      </c>
      <c r="H200" s="22"/>
    </row>
    <row r="201" spans="1:8" ht="80.25" customHeight="1">
      <c r="A201" s="80"/>
      <c r="B201" s="23" t="s">
        <v>501</v>
      </c>
      <c r="C201" s="55" t="s">
        <v>502</v>
      </c>
      <c r="D201" s="48">
        <v>500</v>
      </c>
      <c r="E201" s="49" t="s">
        <v>190</v>
      </c>
      <c r="F201" s="49" t="s">
        <v>175</v>
      </c>
      <c r="G201" s="51">
        <v>40.11</v>
      </c>
      <c r="H201" s="22"/>
    </row>
    <row r="202" spans="1:8" ht="57" customHeight="1">
      <c r="A202" s="81"/>
      <c r="B202" s="23" t="s">
        <v>318</v>
      </c>
      <c r="C202" s="55" t="s">
        <v>119</v>
      </c>
      <c r="D202" s="48">
        <v>500</v>
      </c>
      <c r="E202" s="49" t="s">
        <v>190</v>
      </c>
      <c r="F202" s="49" t="s">
        <v>175</v>
      </c>
      <c r="G202" s="51">
        <v>99.183000000000007</v>
      </c>
      <c r="H202" s="22"/>
    </row>
    <row r="203" spans="1:8" ht="63">
      <c r="A203" s="81"/>
      <c r="B203" s="15" t="s">
        <v>439</v>
      </c>
      <c r="C203" s="48" t="s">
        <v>440</v>
      </c>
      <c r="D203" s="49">
        <v>500</v>
      </c>
      <c r="E203" s="49">
        <v>14</v>
      </c>
      <c r="F203" s="49" t="s">
        <v>175</v>
      </c>
      <c r="G203" s="51">
        <v>6664</v>
      </c>
      <c r="H203" s="22"/>
    </row>
    <row r="204" spans="1:8" ht="63" customHeight="1">
      <c r="A204" s="81"/>
      <c r="B204" s="23" t="s">
        <v>460</v>
      </c>
      <c r="C204" s="48" t="s">
        <v>462</v>
      </c>
      <c r="D204" s="49">
        <v>500</v>
      </c>
      <c r="E204" s="49" t="s">
        <v>190</v>
      </c>
      <c r="F204" s="49" t="s">
        <v>175</v>
      </c>
      <c r="G204" s="51">
        <v>2693</v>
      </c>
      <c r="H204" s="22"/>
    </row>
    <row r="205" spans="1:8" ht="76.5" customHeight="1">
      <c r="A205" s="81"/>
      <c r="B205" s="23" t="s">
        <v>461</v>
      </c>
      <c r="C205" s="48" t="s">
        <v>224</v>
      </c>
      <c r="D205" s="49">
        <v>500</v>
      </c>
      <c r="E205" s="49" t="s">
        <v>190</v>
      </c>
      <c r="F205" s="49" t="s">
        <v>175</v>
      </c>
      <c r="G205" s="50">
        <v>36</v>
      </c>
      <c r="H205" s="22"/>
    </row>
    <row r="206" spans="1:8" ht="53.25" customHeight="1">
      <c r="A206" s="81"/>
      <c r="B206" s="21" t="s">
        <v>352</v>
      </c>
      <c r="C206" s="49" t="s">
        <v>354</v>
      </c>
      <c r="D206" s="54">
        <v>500</v>
      </c>
      <c r="E206" s="49">
        <v>14</v>
      </c>
      <c r="F206" s="49" t="s">
        <v>170</v>
      </c>
      <c r="G206" s="51">
        <v>4324</v>
      </c>
      <c r="H206" s="22"/>
    </row>
    <row r="207" spans="1:8" ht="63.75" customHeight="1">
      <c r="A207" s="81"/>
      <c r="B207" s="15" t="s">
        <v>353</v>
      </c>
      <c r="C207" s="49" t="s">
        <v>355</v>
      </c>
      <c r="D207" s="54">
        <v>500</v>
      </c>
      <c r="E207" s="49">
        <v>14</v>
      </c>
      <c r="F207" s="49" t="s">
        <v>170</v>
      </c>
      <c r="G207" s="51">
        <v>3431</v>
      </c>
      <c r="H207" s="22"/>
    </row>
    <row r="208" spans="1:8" ht="15.75" hidden="1" customHeight="1">
      <c r="A208" s="81"/>
      <c r="B208" s="23" t="s">
        <v>404</v>
      </c>
      <c r="C208" s="55" t="s">
        <v>405</v>
      </c>
      <c r="D208" s="49" t="s">
        <v>191</v>
      </c>
      <c r="E208" s="49" t="s">
        <v>190</v>
      </c>
      <c r="F208" s="49" t="s">
        <v>175</v>
      </c>
      <c r="G208" s="51"/>
      <c r="H208" s="22"/>
    </row>
    <row r="209" spans="1:8" ht="15" hidden="1" customHeight="1">
      <c r="A209" s="81"/>
      <c r="B209" s="23" t="s">
        <v>453</v>
      </c>
      <c r="C209" s="55" t="s">
        <v>454</v>
      </c>
      <c r="D209" s="49">
        <v>500</v>
      </c>
      <c r="E209" s="49" t="s">
        <v>190</v>
      </c>
      <c r="F209" s="49" t="s">
        <v>175</v>
      </c>
      <c r="G209" s="51"/>
      <c r="H209" s="22"/>
    </row>
    <row r="210" spans="1:8" ht="2.25" hidden="1" customHeight="1">
      <c r="A210" s="81"/>
      <c r="B210" s="23" t="s">
        <v>455</v>
      </c>
      <c r="C210" s="55" t="s">
        <v>119</v>
      </c>
      <c r="D210" s="49">
        <v>500</v>
      </c>
      <c r="E210" s="49" t="s">
        <v>190</v>
      </c>
      <c r="F210" s="49" t="s">
        <v>175</v>
      </c>
      <c r="G210" s="51"/>
      <c r="H210" s="22"/>
    </row>
    <row r="211" spans="1:8" ht="56.25" customHeight="1">
      <c r="A211" s="81"/>
      <c r="B211" s="27" t="s">
        <v>117</v>
      </c>
      <c r="C211" s="48" t="s">
        <v>118</v>
      </c>
      <c r="D211" s="49">
        <v>500</v>
      </c>
      <c r="E211" s="49" t="s">
        <v>173</v>
      </c>
      <c r="F211" s="49" t="s">
        <v>170</v>
      </c>
      <c r="G211" s="52">
        <v>182.91</v>
      </c>
      <c r="H211" s="22"/>
    </row>
    <row r="212" spans="1:8" ht="76.5" customHeight="1">
      <c r="A212" s="81"/>
      <c r="B212" s="36" t="s">
        <v>430</v>
      </c>
      <c r="C212" s="55" t="s">
        <v>235</v>
      </c>
      <c r="D212" s="49" t="s">
        <v>191</v>
      </c>
      <c r="E212" s="49" t="s">
        <v>173</v>
      </c>
      <c r="F212" s="49" t="s">
        <v>238</v>
      </c>
      <c r="G212" s="50">
        <v>25</v>
      </c>
      <c r="H212" s="22"/>
    </row>
    <row r="213" spans="1:8" ht="51.75" customHeight="1">
      <c r="A213" s="81"/>
      <c r="B213" s="16" t="s">
        <v>431</v>
      </c>
      <c r="C213" s="53" t="s">
        <v>503</v>
      </c>
      <c r="D213" s="49" t="s">
        <v>191</v>
      </c>
      <c r="E213" s="49" t="s">
        <v>173</v>
      </c>
      <c r="F213" s="49" t="s">
        <v>238</v>
      </c>
      <c r="G213" s="52">
        <v>0</v>
      </c>
      <c r="H213" s="22"/>
    </row>
    <row r="214" spans="1:8" ht="8.25" hidden="1" customHeight="1">
      <c r="A214" s="81"/>
      <c r="B214" s="23" t="s">
        <v>417</v>
      </c>
      <c r="C214" s="48" t="s">
        <v>284</v>
      </c>
      <c r="D214" s="49" t="s">
        <v>182</v>
      </c>
      <c r="E214" s="49" t="s">
        <v>176</v>
      </c>
      <c r="F214" s="49" t="s">
        <v>172</v>
      </c>
      <c r="G214" s="51">
        <v>0</v>
      </c>
      <c r="H214" s="22"/>
    </row>
    <row r="215" spans="1:8" ht="16.5" hidden="1" customHeight="1">
      <c r="A215" s="81"/>
      <c r="B215" s="23" t="s">
        <v>437</v>
      </c>
      <c r="C215" s="48" t="s">
        <v>284</v>
      </c>
      <c r="D215" s="49" t="s">
        <v>191</v>
      </c>
      <c r="E215" s="49" t="s">
        <v>176</v>
      </c>
      <c r="F215" s="49" t="s">
        <v>172</v>
      </c>
      <c r="G215" s="51"/>
      <c r="H215" s="22"/>
    </row>
    <row r="216" spans="1:8" ht="15" hidden="1" customHeight="1">
      <c r="A216" s="81"/>
      <c r="B216" s="23" t="s">
        <v>438</v>
      </c>
      <c r="C216" s="55" t="s">
        <v>405</v>
      </c>
      <c r="D216" s="49" t="s">
        <v>191</v>
      </c>
      <c r="E216" s="49" t="s">
        <v>176</v>
      </c>
      <c r="F216" s="49" t="s">
        <v>172</v>
      </c>
      <c r="G216" s="51"/>
      <c r="H216" s="22"/>
    </row>
    <row r="217" spans="1:8" ht="54.75" customHeight="1">
      <c r="A217" s="81"/>
      <c r="B217" s="23" t="s">
        <v>432</v>
      </c>
      <c r="C217" s="48" t="s">
        <v>283</v>
      </c>
      <c r="D217" s="49">
        <v>500</v>
      </c>
      <c r="E217" s="49" t="s">
        <v>176</v>
      </c>
      <c r="F217" s="49" t="s">
        <v>175</v>
      </c>
      <c r="G217" s="75">
        <v>781.96</v>
      </c>
      <c r="H217" s="22"/>
    </row>
    <row r="218" spans="1:8" ht="16.5" hidden="1" customHeight="1">
      <c r="A218" s="81"/>
      <c r="B218" s="23"/>
      <c r="C218" s="48"/>
      <c r="D218" s="49"/>
      <c r="E218" s="49"/>
      <c r="F218" s="49"/>
      <c r="G218" s="50"/>
      <c r="H218" s="22"/>
    </row>
    <row r="219" spans="1:8" ht="54" customHeight="1">
      <c r="A219" s="81"/>
      <c r="B219" s="23" t="s">
        <v>425</v>
      </c>
      <c r="C219" s="55" t="s">
        <v>485</v>
      </c>
      <c r="D219" s="48">
        <v>500</v>
      </c>
      <c r="E219" s="49" t="s">
        <v>176</v>
      </c>
      <c r="F219" s="49" t="s">
        <v>172</v>
      </c>
      <c r="G219" s="51">
        <v>45010</v>
      </c>
      <c r="H219" s="22"/>
    </row>
    <row r="220" spans="1:8" ht="61.5" customHeight="1">
      <c r="A220" s="81"/>
      <c r="B220" s="23" t="s">
        <v>478</v>
      </c>
      <c r="C220" s="55" t="s">
        <v>452</v>
      </c>
      <c r="D220" s="49" t="s">
        <v>191</v>
      </c>
      <c r="E220" s="49" t="s">
        <v>176</v>
      </c>
      <c r="F220" s="49" t="s">
        <v>176</v>
      </c>
      <c r="G220" s="51">
        <v>19063.59</v>
      </c>
      <c r="H220" s="22"/>
    </row>
    <row r="221" spans="1:8" ht="60" customHeight="1">
      <c r="A221" s="81"/>
      <c r="B221" s="23" t="s">
        <v>478</v>
      </c>
      <c r="C221" s="55" t="s">
        <v>452</v>
      </c>
      <c r="D221" s="49" t="s">
        <v>191</v>
      </c>
      <c r="E221" s="49" t="s">
        <v>174</v>
      </c>
      <c r="F221" s="49" t="s">
        <v>170</v>
      </c>
      <c r="G221" s="51">
        <v>0</v>
      </c>
      <c r="H221" s="22"/>
    </row>
    <row r="222" spans="1:8" ht="11.25" hidden="1" customHeight="1">
      <c r="A222" s="81"/>
      <c r="B222" s="16" t="s">
        <v>281</v>
      </c>
      <c r="C222" s="48" t="s">
        <v>282</v>
      </c>
      <c r="D222" s="49">
        <v>500</v>
      </c>
      <c r="E222" s="49" t="s">
        <v>173</v>
      </c>
      <c r="F222" s="49" t="s">
        <v>238</v>
      </c>
      <c r="G222" s="50">
        <v>0</v>
      </c>
      <c r="H222" s="22"/>
    </row>
    <row r="223" spans="1:8" ht="12" hidden="1" customHeight="1">
      <c r="A223" s="81"/>
      <c r="B223" s="27" t="s">
        <v>188</v>
      </c>
      <c r="C223" s="48" t="s">
        <v>225</v>
      </c>
      <c r="D223" s="49" t="s">
        <v>191</v>
      </c>
      <c r="E223" s="49" t="s">
        <v>174</v>
      </c>
      <c r="F223" s="49" t="s">
        <v>170</v>
      </c>
      <c r="G223" s="50">
        <v>0</v>
      </c>
      <c r="H223" s="22"/>
    </row>
    <row r="224" spans="1:8" ht="12.75" hidden="1" customHeight="1">
      <c r="A224" s="81"/>
      <c r="B224" s="23" t="s">
        <v>290</v>
      </c>
      <c r="C224" s="55" t="s">
        <v>300</v>
      </c>
      <c r="D224" s="49" t="s">
        <v>191</v>
      </c>
      <c r="E224" s="49" t="s">
        <v>174</v>
      </c>
      <c r="F224" s="49" t="s">
        <v>170</v>
      </c>
      <c r="G224" s="51">
        <v>0</v>
      </c>
      <c r="H224" s="22"/>
    </row>
    <row r="225" spans="1:8" ht="18.75" hidden="1" customHeight="1">
      <c r="A225" s="81"/>
      <c r="B225" s="27" t="s">
        <v>444</v>
      </c>
      <c r="C225" s="49" t="s">
        <v>189</v>
      </c>
      <c r="D225" s="49" t="s">
        <v>191</v>
      </c>
      <c r="E225" s="49" t="s">
        <v>173</v>
      </c>
      <c r="F225" s="49" t="s">
        <v>171</v>
      </c>
      <c r="G225" s="51"/>
      <c r="H225" s="22"/>
    </row>
    <row r="226" spans="1:8" ht="48.75" customHeight="1">
      <c r="A226" s="81"/>
      <c r="B226" s="23" t="s">
        <v>495</v>
      </c>
      <c r="C226" s="55" t="s">
        <v>496</v>
      </c>
      <c r="D226" s="49" t="s">
        <v>191</v>
      </c>
      <c r="E226" s="49" t="s">
        <v>497</v>
      </c>
      <c r="F226" s="49" t="s">
        <v>172</v>
      </c>
      <c r="G226" s="51">
        <v>2240.21</v>
      </c>
      <c r="H226" s="22"/>
    </row>
    <row r="227" spans="1:8" ht="48" customHeight="1">
      <c r="A227" s="81"/>
      <c r="B227" s="23" t="s">
        <v>498</v>
      </c>
      <c r="C227" s="55" t="s">
        <v>327</v>
      </c>
      <c r="D227" s="48">
        <v>500</v>
      </c>
      <c r="E227" s="49">
        <v>14</v>
      </c>
      <c r="F227" s="49" t="s">
        <v>175</v>
      </c>
      <c r="G227" s="51">
        <v>950</v>
      </c>
      <c r="H227" s="22"/>
    </row>
    <row r="228" spans="1:8" ht="52.5" customHeight="1">
      <c r="A228" s="81"/>
      <c r="B228" s="23" t="s">
        <v>498</v>
      </c>
      <c r="C228" s="55" t="s">
        <v>402</v>
      </c>
      <c r="D228" s="48">
        <v>500</v>
      </c>
      <c r="E228" s="49">
        <v>14</v>
      </c>
      <c r="F228" s="49" t="s">
        <v>175</v>
      </c>
      <c r="G228" s="51">
        <v>610</v>
      </c>
      <c r="H228" s="22"/>
    </row>
    <row r="229" spans="1:8" ht="49.5" customHeight="1">
      <c r="A229" s="81"/>
      <c r="B229" s="23" t="s">
        <v>443</v>
      </c>
      <c r="C229" s="55" t="s">
        <v>442</v>
      </c>
      <c r="D229" s="49">
        <v>500</v>
      </c>
      <c r="E229" s="49">
        <v>14</v>
      </c>
      <c r="F229" s="49" t="s">
        <v>175</v>
      </c>
      <c r="G229" s="51">
        <v>4529.6000000000004</v>
      </c>
      <c r="H229" s="22"/>
    </row>
    <row r="230" spans="1:8" ht="36.75" customHeight="1">
      <c r="A230" s="81" t="s">
        <v>376</v>
      </c>
      <c r="B230" s="37" t="s">
        <v>120</v>
      </c>
      <c r="C230" s="48" t="s">
        <v>121</v>
      </c>
      <c r="D230" s="49"/>
      <c r="E230" s="49"/>
      <c r="F230" s="49"/>
      <c r="G230" s="50">
        <f>G232+G233+G235+G234+G231+G236+G237</f>
        <v>8970.4060000000009</v>
      </c>
      <c r="H230" s="22"/>
    </row>
    <row r="231" spans="1:8" ht="156.75" customHeight="1">
      <c r="A231" s="81"/>
      <c r="B231" s="26" t="s">
        <v>493</v>
      </c>
      <c r="C231" s="55" t="s">
        <v>499</v>
      </c>
      <c r="D231" s="48">
        <v>100</v>
      </c>
      <c r="E231" s="49" t="s">
        <v>170</v>
      </c>
      <c r="F231" s="49" t="s">
        <v>177</v>
      </c>
      <c r="G231" s="50">
        <v>181.19399999999999</v>
      </c>
      <c r="H231" s="22"/>
    </row>
    <row r="232" spans="1:8" ht="126" customHeight="1">
      <c r="A232" s="80"/>
      <c r="B232" s="27" t="s">
        <v>64</v>
      </c>
      <c r="C232" s="48" t="s">
        <v>122</v>
      </c>
      <c r="D232" s="49">
        <v>100</v>
      </c>
      <c r="E232" s="49" t="s">
        <v>170</v>
      </c>
      <c r="F232" s="49" t="s">
        <v>177</v>
      </c>
      <c r="G232" s="51">
        <v>6313.2240000000002</v>
      </c>
      <c r="H232" s="22"/>
    </row>
    <row r="233" spans="1:8" ht="84" customHeight="1">
      <c r="A233" s="81"/>
      <c r="B233" s="27" t="s">
        <v>66</v>
      </c>
      <c r="C233" s="48" t="s">
        <v>122</v>
      </c>
      <c r="D233" s="49">
        <v>200</v>
      </c>
      <c r="E233" s="49" t="s">
        <v>170</v>
      </c>
      <c r="F233" s="49" t="s">
        <v>177</v>
      </c>
      <c r="G233" s="51">
        <v>1748.664</v>
      </c>
      <c r="H233" s="22"/>
    </row>
    <row r="234" spans="1:8" ht="92.25" customHeight="1">
      <c r="A234" s="81"/>
      <c r="B234" s="27" t="s">
        <v>324</v>
      </c>
      <c r="C234" s="48" t="s">
        <v>325</v>
      </c>
      <c r="D234" s="49" t="s">
        <v>182</v>
      </c>
      <c r="E234" s="49" t="s">
        <v>170</v>
      </c>
      <c r="F234" s="49" t="s">
        <v>177</v>
      </c>
      <c r="G234" s="50">
        <v>174.04400000000001</v>
      </c>
      <c r="H234" s="22"/>
    </row>
    <row r="235" spans="1:8" ht="60.75" customHeight="1">
      <c r="A235" s="81"/>
      <c r="B235" s="27" t="s">
        <v>67</v>
      </c>
      <c r="C235" s="48" t="s">
        <v>122</v>
      </c>
      <c r="D235" s="49">
        <v>800</v>
      </c>
      <c r="E235" s="49" t="s">
        <v>170</v>
      </c>
      <c r="F235" s="49" t="s">
        <v>177</v>
      </c>
      <c r="G235" s="50">
        <v>1.5</v>
      </c>
      <c r="H235" s="22"/>
    </row>
    <row r="236" spans="1:8" ht="60.75" customHeight="1">
      <c r="A236" s="81"/>
      <c r="B236" s="27" t="s">
        <v>64</v>
      </c>
      <c r="C236" s="48" t="s">
        <v>508</v>
      </c>
      <c r="D236" s="49">
        <v>100</v>
      </c>
      <c r="E236" s="49" t="s">
        <v>170</v>
      </c>
      <c r="F236" s="49" t="s">
        <v>177</v>
      </c>
      <c r="G236" s="50">
        <v>487.83</v>
      </c>
      <c r="H236" s="22"/>
    </row>
    <row r="237" spans="1:8" ht="60.75" customHeight="1">
      <c r="A237" s="81"/>
      <c r="B237" s="27" t="s">
        <v>66</v>
      </c>
      <c r="C237" s="48" t="s">
        <v>508</v>
      </c>
      <c r="D237" s="49">
        <v>200</v>
      </c>
      <c r="E237" s="49" t="s">
        <v>170</v>
      </c>
      <c r="F237" s="49" t="s">
        <v>177</v>
      </c>
      <c r="G237" s="50">
        <v>63.95</v>
      </c>
      <c r="H237" s="22"/>
    </row>
    <row r="238" spans="1:8" ht="51.75" customHeight="1">
      <c r="A238" s="86" t="s">
        <v>377</v>
      </c>
      <c r="B238" s="38" t="s">
        <v>226</v>
      </c>
      <c r="C238" s="45" t="s">
        <v>123</v>
      </c>
      <c r="D238" s="62"/>
      <c r="E238" s="62"/>
      <c r="F238" s="62"/>
      <c r="G238" s="47">
        <f>G239+G267+G269+G273+G272+G275+G277</f>
        <v>46871.75</v>
      </c>
      <c r="H238" s="22"/>
    </row>
    <row r="239" spans="1:8" ht="45.75" customHeight="1">
      <c r="A239" s="80" t="s">
        <v>378</v>
      </c>
      <c r="B239" s="27" t="s">
        <v>88</v>
      </c>
      <c r="C239" s="48" t="s">
        <v>124</v>
      </c>
      <c r="D239" s="49"/>
      <c r="E239" s="49"/>
      <c r="F239" s="49"/>
      <c r="G239" s="50">
        <f>G240+G242+G244+G246+G247+G249+G251+G253+G254+G256+G261+G263+G264+G265+G266+G259+G258+G252+G250+G260+G262+G255+G248</f>
        <v>37522.79</v>
      </c>
      <c r="H239" s="22"/>
    </row>
    <row r="240" spans="1:8" ht="161.25" customHeight="1">
      <c r="A240" s="80"/>
      <c r="B240" s="27" t="s">
        <v>134</v>
      </c>
      <c r="C240" s="48" t="s">
        <v>135</v>
      </c>
      <c r="D240" s="49">
        <v>100</v>
      </c>
      <c r="E240" s="49" t="s">
        <v>170</v>
      </c>
      <c r="F240" s="49">
        <v>13</v>
      </c>
      <c r="G240" s="52">
        <v>507</v>
      </c>
      <c r="H240" s="22"/>
    </row>
    <row r="241" spans="1:8" ht="0.75" customHeight="1">
      <c r="A241" s="81"/>
      <c r="B241" s="27" t="s">
        <v>136</v>
      </c>
      <c r="C241" s="48" t="s">
        <v>135</v>
      </c>
      <c r="D241" s="49">
        <v>200</v>
      </c>
      <c r="E241" s="49" t="s">
        <v>170</v>
      </c>
      <c r="F241" s="49">
        <v>13</v>
      </c>
      <c r="G241" s="52"/>
      <c r="H241" s="22"/>
    </row>
    <row r="242" spans="1:8" ht="150.75" customHeight="1">
      <c r="A242" s="81"/>
      <c r="B242" s="27" t="s">
        <v>132</v>
      </c>
      <c r="C242" s="48" t="s">
        <v>240</v>
      </c>
      <c r="D242" s="49">
        <v>100</v>
      </c>
      <c r="E242" s="49" t="s">
        <v>170</v>
      </c>
      <c r="F242" s="49">
        <v>13</v>
      </c>
      <c r="G242" s="52">
        <v>517</v>
      </c>
      <c r="H242" s="22"/>
    </row>
    <row r="243" spans="1:8" ht="78.75" hidden="1">
      <c r="A243" s="81"/>
      <c r="B243" s="27" t="s">
        <v>133</v>
      </c>
      <c r="C243" s="48" t="s">
        <v>240</v>
      </c>
      <c r="D243" s="49">
        <v>200</v>
      </c>
      <c r="E243" s="49" t="s">
        <v>170</v>
      </c>
      <c r="F243" s="49">
        <v>13</v>
      </c>
      <c r="G243" s="52"/>
      <c r="H243" s="22"/>
    </row>
    <row r="244" spans="1:8" ht="114" customHeight="1">
      <c r="A244" s="81"/>
      <c r="B244" s="27" t="s">
        <v>137</v>
      </c>
      <c r="C244" s="48" t="s">
        <v>138</v>
      </c>
      <c r="D244" s="49">
        <v>100</v>
      </c>
      <c r="E244" s="49" t="s">
        <v>170</v>
      </c>
      <c r="F244" s="49">
        <v>13</v>
      </c>
      <c r="G244" s="52">
        <v>475</v>
      </c>
      <c r="H244" s="22"/>
    </row>
    <row r="245" spans="1:8" ht="86.25" customHeight="1">
      <c r="A245" s="81"/>
      <c r="B245" s="27" t="s">
        <v>139</v>
      </c>
      <c r="C245" s="48" t="s">
        <v>138</v>
      </c>
      <c r="D245" s="49">
        <v>200</v>
      </c>
      <c r="E245" s="49" t="s">
        <v>170</v>
      </c>
      <c r="F245" s="49">
        <v>13</v>
      </c>
      <c r="G245" s="50">
        <v>0</v>
      </c>
      <c r="H245" s="22"/>
    </row>
    <row r="246" spans="1:8" ht="45.75" customHeight="1">
      <c r="A246" s="81"/>
      <c r="B246" s="27" t="s">
        <v>244</v>
      </c>
      <c r="C246" s="55" t="s">
        <v>144</v>
      </c>
      <c r="D246" s="76">
        <v>200</v>
      </c>
      <c r="E246" s="49" t="s">
        <v>176</v>
      </c>
      <c r="F246" s="49" t="s">
        <v>176</v>
      </c>
      <c r="G246" s="50">
        <v>16.693999999999999</v>
      </c>
      <c r="H246" s="22"/>
    </row>
    <row r="247" spans="1:8" ht="135.75" customHeight="1">
      <c r="A247" s="81"/>
      <c r="B247" s="27" t="s">
        <v>140</v>
      </c>
      <c r="C247" s="48" t="s">
        <v>141</v>
      </c>
      <c r="D247" s="49">
        <v>100</v>
      </c>
      <c r="E247" s="49" t="s">
        <v>175</v>
      </c>
      <c r="F247" s="49" t="s">
        <v>185</v>
      </c>
      <c r="G247" s="52">
        <v>2772.91</v>
      </c>
      <c r="H247" s="22"/>
    </row>
    <row r="248" spans="1:8" ht="67.5" customHeight="1">
      <c r="A248" s="81"/>
      <c r="B248" s="27" t="s">
        <v>140</v>
      </c>
      <c r="C248" s="48" t="s">
        <v>227</v>
      </c>
      <c r="D248" s="49">
        <v>100</v>
      </c>
      <c r="E248" s="49" t="s">
        <v>175</v>
      </c>
      <c r="F248" s="49" t="s">
        <v>185</v>
      </c>
      <c r="G248" s="52">
        <v>165.45400000000001</v>
      </c>
      <c r="H248" s="22"/>
    </row>
    <row r="249" spans="1:8" ht="63">
      <c r="A249" s="81"/>
      <c r="B249" s="27" t="s">
        <v>509</v>
      </c>
      <c r="C249" s="48" t="s">
        <v>141</v>
      </c>
      <c r="D249" s="49">
        <v>200</v>
      </c>
      <c r="E249" s="49" t="s">
        <v>175</v>
      </c>
      <c r="F249" s="49" t="s">
        <v>185</v>
      </c>
      <c r="G249" s="52">
        <v>146</v>
      </c>
      <c r="H249" s="22"/>
    </row>
    <row r="250" spans="1:8" ht="63">
      <c r="A250" s="81"/>
      <c r="B250" s="27" t="s">
        <v>509</v>
      </c>
      <c r="C250" s="48" t="s">
        <v>227</v>
      </c>
      <c r="D250" s="49" t="s">
        <v>182</v>
      </c>
      <c r="E250" s="49" t="s">
        <v>175</v>
      </c>
      <c r="F250" s="49" t="s">
        <v>185</v>
      </c>
      <c r="G250" s="52">
        <v>0.9</v>
      </c>
      <c r="H250" s="22"/>
    </row>
    <row r="251" spans="1:8" ht="67.5" customHeight="1">
      <c r="A251" s="81"/>
      <c r="B251" s="20" t="s">
        <v>330</v>
      </c>
      <c r="C251" s="48" t="s">
        <v>142</v>
      </c>
      <c r="D251" s="49">
        <v>600</v>
      </c>
      <c r="E251" s="49">
        <v>10</v>
      </c>
      <c r="F251" s="49" t="s">
        <v>177</v>
      </c>
      <c r="G251" s="51">
        <v>353.48</v>
      </c>
      <c r="H251" s="22"/>
    </row>
    <row r="252" spans="1:8" ht="67.5" customHeight="1">
      <c r="A252" s="81"/>
      <c r="B252" s="20" t="s">
        <v>330</v>
      </c>
      <c r="C252" s="48" t="s">
        <v>406</v>
      </c>
      <c r="D252" s="49">
        <v>600</v>
      </c>
      <c r="E252" s="49">
        <v>10</v>
      </c>
      <c r="F252" s="49" t="s">
        <v>177</v>
      </c>
      <c r="G252" s="51">
        <v>10</v>
      </c>
      <c r="H252" s="22"/>
    </row>
    <row r="253" spans="1:8" ht="57.75" customHeight="1">
      <c r="A253" s="81"/>
      <c r="B253" s="27" t="s">
        <v>273</v>
      </c>
      <c r="C253" s="48" t="s">
        <v>142</v>
      </c>
      <c r="D253" s="49">
        <v>800</v>
      </c>
      <c r="E253" s="49" t="s">
        <v>170</v>
      </c>
      <c r="F253" s="49">
        <v>13</v>
      </c>
      <c r="G253" s="50">
        <v>114.364</v>
      </c>
      <c r="H253" s="22"/>
    </row>
    <row r="254" spans="1:8" ht="77.25" customHeight="1">
      <c r="A254" s="81"/>
      <c r="B254" s="27" t="s">
        <v>412</v>
      </c>
      <c r="C254" s="48" t="s">
        <v>142</v>
      </c>
      <c r="D254" s="49">
        <v>200</v>
      </c>
      <c r="E254" s="49" t="s">
        <v>170</v>
      </c>
      <c r="F254" s="49">
        <v>13</v>
      </c>
      <c r="G254" s="50">
        <v>581</v>
      </c>
      <c r="H254" s="22"/>
    </row>
    <row r="255" spans="1:8" ht="49.5" customHeight="1">
      <c r="A255" s="81"/>
      <c r="B255" s="27" t="s">
        <v>143</v>
      </c>
      <c r="C255" s="48" t="s">
        <v>227</v>
      </c>
      <c r="D255" s="49">
        <v>200</v>
      </c>
      <c r="E255" s="49" t="s">
        <v>170</v>
      </c>
      <c r="F255" s="49" t="s">
        <v>180</v>
      </c>
      <c r="G255" s="50">
        <v>118.64</v>
      </c>
      <c r="H255" s="22"/>
    </row>
    <row r="256" spans="1:8" ht="56.25" customHeight="1">
      <c r="A256" s="81"/>
      <c r="B256" s="27" t="s">
        <v>317</v>
      </c>
      <c r="C256" s="49" t="s">
        <v>229</v>
      </c>
      <c r="D256" s="49" t="s">
        <v>182</v>
      </c>
      <c r="E256" s="49" t="s">
        <v>172</v>
      </c>
      <c r="F256" s="49" t="s">
        <v>173</v>
      </c>
      <c r="G256" s="50">
        <v>0</v>
      </c>
      <c r="H256" s="22"/>
    </row>
    <row r="257" spans="1:8" ht="57" hidden="1" customHeight="1">
      <c r="A257" s="81"/>
      <c r="B257" s="27" t="s">
        <v>192</v>
      </c>
      <c r="C257" s="49" t="s">
        <v>228</v>
      </c>
      <c r="D257" s="49" t="s">
        <v>182</v>
      </c>
      <c r="E257" s="49" t="s">
        <v>172</v>
      </c>
      <c r="F257" s="49" t="s">
        <v>173</v>
      </c>
      <c r="G257" s="50">
        <v>0</v>
      </c>
      <c r="H257" s="22"/>
    </row>
    <row r="258" spans="1:8" ht="175.5" customHeight="1">
      <c r="A258" s="81"/>
      <c r="B258" s="26" t="s">
        <v>493</v>
      </c>
      <c r="C258" s="49" t="s">
        <v>500</v>
      </c>
      <c r="D258" s="49" t="s">
        <v>322</v>
      </c>
      <c r="E258" s="49" t="s">
        <v>170</v>
      </c>
      <c r="F258" s="49" t="s">
        <v>173</v>
      </c>
      <c r="G258" s="50">
        <v>1084.684</v>
      </c>
      <c r="H258" s="22"/>
    </row>
    <row r="259" spans="1:8" ht="129.75" customHeight="1">
      <c r="A259" s="81"/>
      <c r="B259" s="27" t="s">
        <v>125</v>
      </c>
      <c r="C259" s="48" t="s">
        <v>126</v>
      </c>
      <c r="D259" s="49">
        <v>100</v>
      </c>
      <c r="E259" s="49" t="s">
        <v>170</v>
      </c>
      <c r="F259" s="49" t="s">
        <v>173</v>
      </c>
      <c r="G259" s="51">
        <v>20532.5</v>
      </c>
      <c r="H259" s="22"/>
    </row>
    <row r="260" spans="1:8" ht="78.75" customHeight="1">
      <c r="A260" s="81"/>
      <c r="B260" s="27" t="s">
        <v>125</v>
      </c>
      <c r="C260" s="48" t="s">
        <v>510</v>
      </c>
      <c r="D260" s="49" t="s">
        <v>322</v>
      </c>
      <c r="E260" s="49" t="s">
        <v>170</v>
      </c>
      <c r="F260" s="49" t="s">
        <v>173</v>
      </c>
      <c r="G260" s="50">
        <v>1719.9939999999999</v>
      </c>
      <c r="H260" s="22"/>
    </row>
    <row r="261" spans="1:8" ht="99" customHeight="1">
      <c r="A261" s="81"/>
      <c r="B261" s="27" t="s">
        <v>127</v>
      </c>
      <c r="C261" s="48" t="s">
        <v>126</v>
      </c>
      <c r="D261" s="49">
        <v>200</v>
      </c>
      <c r="E261" s="49" t="s">
        <v>170</v>
      </c>
      <c r="F261" s="49" t="s">
        <v>173</v>
      </c>
      <c r="G261" s="51">
        <v>5352.1</v>
      </c>
      <c r="H261" s="22"/>
    </row>
    <row r="262" spans="1:8" ht="106.5" customHeight="1">
      <c r="A262" s="81"/>
      <c r="B262" s="27" t="s">
        <v>127</v>
      </c>
      <c r="C262" s="48" t="s">
        <v>227</v>
      </c>
      <c r="D262" s="49">
        <v>200</v>
      </c>
      <c r="E262" s="49" t="s">
        <v>170</v>
      </c>
      <c r="F262" s="49" t="s">
        <v>173</v>
      </c>
      <c r="G262" s="51">
        <v>877.87</v>
      </c>
      <c r="H262" s="22"/>
    </row>
    <row r="263" spans="1:8" ht="86.25" customHeight="1">
      <c r="A263" s="81"/>
      <c r="B263" s="27" t="s">
        <v>128</v>
      </c>
      <c r="C263" s="48" t="s">
        <v>126</v>
      </c>
      <c r="D263" s="49">
        <v>800</v>
      </c>
      <c r="E263" s="49" t="s">
        <v>170</v>
      </c>
      <c r="F263" s="49" t="s">
        <v>173</v>
      </c>
      <c r="G263" s="51">
        <v>25</v>
      </c>
      <c r="H263" s="22"/>
    </row>
    <row r="264" spans="1:8" ht="133.5" customHeight="1">
      <c r="A264" s="81"/>
      <c r="B264" s="27" t="s">
        <v>129</v>
      </c>
      <c r="C264" s="48" t="s">
        <v>126</v>
      </c>
      <c r="D264" s="49">
        <v>100</v>
      </c>
      <c r="E264" s="49" t="s">
        <v>170</v>
      </c>
      <c r="F264" s="49" t="s">
        <v>175</v>
      </c>
      <c r="G264" s="52">
        <v>0</v>
      </c>
      <c r="H264" s="22"/>
    </row>
    <row r="265" spans="1:8" ht="85.5" customHeight="1">
      <c r="A265" s="81"/>
      <c r="B265" s="27" t="s">
        <v>130</v>
      </c>
      <c r="C265" s="48" t="s">
        <v>126</v>
      </c>
      <c r="D265" s="49">
        <v>200</v>
      </c>
      <c r="E265" s="49" t="s">
        <v>170</v>
      </c>
      <c r="F265" s="49" t="s">
        <v>175</v>
      </c>
      <c r="G265" s="52">
        <v>75.2</v>
      </c>
      <c r="H265" s="22"/>
    </row>
    <row r="266" spans="1:8" ht="128.25" customHeight="1">
      <c r="A266" s="81"/>
      <c r="B266" s="27" t="s">
        <v>131</v>
      </c>
      <c r="C266" s="48" t="s">
        <v>234</v>
      </c>
      <c r="D266" s="49">
        <v>100</v>
      </c>
      <c r="E266" s="49" t="s">
        <v>170</v>
      </c>
      <c r="F266" s="49" t="s">
        <v>173</v>
      </c>
      <c r="G266" s="51">
        <v>2077</v>
      </c>
      <c r="H266" s="22"/>
    </row>
    <row r="267" spans="1:8" ht="38.25" customHeight="1">
      <c r="A267" s="88" t="s">
        <v>379</v>
      </c>
      <c r="B267" s="27" t="s">
        <v>145</v>
      </c>
      <c r="C267" s="48" t="s">
        <v>146</v>
      </c>
      <c r="D267" s="49"/>
      <c r="E267" s="49"/>
      <c r="F267" s="49"/>
      <c r="G267" s="50">
        <f>G268</f>
        <v>5113.1899999999996</v>
      </c>
      <c r="H267" s="22"/>
    </row>
    <row r="268" spans="1:8" ht="74.25" customHeight="1">
      <c r="A268" s="80"/>
      <c r="B268" s="27" t="s">
        <v>147</v>
      </c>
      <c r="C268" s="48" t="s">
        <v>148</v>
      </c>
      <c r="D268" s="49">
        <v>300</v>
      </c>
      <c r="E268" s="49">
        <v>10</v>
      </c>
      <c r="F268" s="49" t="s">
        <v>170</v>
      </c>
      <c r="G268" s="51">
        <v>5113.1899999999996</v>
      </c>
      <c r="H268" s="22"/>
    </row>
    <row r="269" spans="1:8" ht="43.5" customHeight="1">
      <c r="A269" s="81" t="s">
        <v>380</v>
      </c>
      <c r="B269" s="27" t="s">
        <v>149</v>
      </c>
      <c r="C269" s="48" t="s">
        <v>150</v>
      </c>
      <c r="D269" s="49"/>
      <c r="E269" s="49"/>
      <c r="F269" s="49"/>
      <c r="G269" s="50">
        <f>G270</f>
        <v>525</v>
      </c>
      <c r="H269" s="22"/>
    </row>
    <row r="270" spans="1:8" ht="95.25" customHeight="1">
      <c r="A270" s="80"/>
      <c r="B270" s="27" t="s">
        <v>477</v>
      </c>
      <c r="C270" s="48" t="s">
        <v>151</v>
      </c>
      <c r="D270" s="49" t="s">
        <v>191</v>
      </c>
      <c r="E270" s="49" t="s">
        <v>170</v>
      </c>
      <c r="F270" s="49">
        <v>13</v>
      </c>
      <c r="G270" s="52">
        <v>525</v>
      </c>
      <c r="H270" s="22"/>
    </row>
    <row r="271" spans="1:8" ht="66.75" customHeight="1">
      <c r="A271" s="80" t="s">
        <v>381</v>
      </c>
      <c r="B271" s="23" t="s">
        <v>326</v>
      </c>
      <c r="C271" s="55" t="s">
        <v>333</v>
      </c>
      <c r="D271" s="49"/>
      <c r="E271" s="49"/>
      <c r="F271" s="49"/>
      <c r="G271" s="50">
        <f>G272</f>
        <v>2585.1</v>
      </c>
      <c r="H271" s="22"/>
    </row>
    <row r="272" spans="1:8" ht="51.75" customHeight="1">
      <c r="A272" s="81"/>
      <c r="B272" s="23" t="s">
        <v>236</v>
      </c>
      <c r="C272" s="55" t="s">
        <v>345</v>
      </c>
      <c r="D272" s="49">
        <v>600</v>
      </c>
      <c r="E272" s="49">
        <v>10</v>
      </c>
      <c r="F272" s="49" t="s">
        <v>177</v>
      </c>
      <c r="G272" s="52">
        <v>2585.1</v>
      </c>
      <c r="H272" s="22"/>
    </row>
    <row r="273" spans="1:8" ht="34.5" customHeight="1">
      <c r="A273" s="81" t="s">
        <v>382</v>
      </c>
      <c r="B273" s="23" t="s">
        <v>335</v>
      </c>
      <c r="C273" s="55" t="s">
        <v>329</v>
      </c>
      <c r="D273" s="49"/>
      <c r="E273" s="49"/>
      <c r="F273" s="49"/>
      <c r="G273" s="51">
        <f>G274</f>
        <v>0</v>
      </c>
      <c r="H273" s="22"/>
    </row>
    <row r="274" spans="1:8" ht="30.75" customHeight="1">
      <c r="A274" s="81"/>
      <c r="B274" s="23" t="s">
        <v>424</v>
      </c>
      <c r="C274" s="55" t="s">
        <v>427</v>
      </c>
      <c r="D274" s="49" t="s">
        <v>182</v>
      </c>
      <c r="E274" s="49" t="s">
        <v>170</v>
      </c>
      <c r="F274" s="49" t="s">
        <v>169</v>
      </c>
      <c r="G274" s="51"/>
      <c r="H274" s="22"/>
    </row>
    <row r="275" spans="1:8" ht="36.75" hidden="1" customHeight="1">
      <c r="A275" s="81" t="s">
        <v>383</v>
      </c>
      <c r="B275" s="23" t="s">
        <v>331</v>
      </c>
      <c r="C275" s="55" t="s">
        <v>343</v>
      </c>
      <c r="D275" s="49"/>
      <c r="E275" s="49"/>
      <c r="F275" s="49"/>
      <c r="G275" s="51">
        <f>G276</f>
        <v>0</v>
      </c>
      <c r="H275" s="22"/>
    </row>
    <row r="276" spans="1:8" ht="45.75" hidden="1" customHeight="1">
      <c r="A276" s="81"/>
      <c r="B276" s="23" t="s">
        <v>332</v>
      </c>
      <c r="C276" s="55" t="s">
        <v>344</v>
      </c>
      <c r="D276" s="49" t="s">
        <v>182</v>
      </c>
      <c r="E276" s="49" t="s">
        <v>170</v>
      </c>
      <c r="F276" s="49" t="s">
        <v>180</v>
      </c>
      <c r="G276" s="52">
        <v>0</v>
      </c>
      <c r="H276" s="22"/>
    </row>
    <row r="277" spans="1:8" ht="33.75" customHeight="1">
      <c r="A277" s="81" t="s">
        <v>419</v>
      </c>
      <c r="B277" s="16" t="s">
        <v>418</v>
      </c>
      <c r="C277" s="55" t="s">
        <v>420</v>
      </c>
      <c r="D277" s="49"/>
      <c r="E277" s="49"/>
      <c r="F277" s="49"/>
      <c r="G277" s="52">
        <f>G278+G279+G280+G281</f>
        <v>1125.67</v>
      </c>
      <c r="H277" s="22"/>
    </row>
    <row r="278" spans="1:8" ht="130.5" customHeight="1">
      <c r="A278" s="81"/>
      <c r="B278" s="16" t="s">
        <v>421</v>
      </c>
      <c r="C278" s="53" t="s">
        <v>422</v>
      </c>
      <c r="D278" s="49" t="s">
        <v>322</v>
      </c>
      <c r="E278" s="49" t="s">
        <v>170</v>
      </c>
      <c r="F278" s="49" t="s">
        <v>177</v>
      </c>
      <c r="G278" s="52">
        <v>974.97</v>
      </c>
      <c r="H278" s="22"/>
    </row>
    <row r="279" spans="1:8" ht="115.5" customHeight="1">
      <c r="A279" s="81"/>
      <c r="B279" s="16" t="s">
        <v>127</v>
      </c>
      <c r="C279" s="53" t="s">
        <v>422</v>
      </c>
      <c r="D279" s="49" t="s">
        <v>182</v>
      </c>
      <c r="E279" s="49" t="s">
        <v>170</v>
      </c>
      <c r="F279" s="49" t="s">
        <v>177</v>
      </c>
      <c r="G279" s="52">
        <v>47.8</v>
      </c>
      <c r="H279" s="22"/>
    </row>
    <row r="280" spans="1:8" ht="115.5" customHeight="1">
      <c r="A280" s="81"/>
      <c r="B280" s="16" t="s">
        <v>421</v>
      </c>
      <c r="C280" s="53" t="s">
        <v>516</v>
      </c>
      <c r="D280" s="49" t="s">
        <v>322</v>
      </c>
      <c r="E280" s="49" t="s">
        <v>170</v>
      </c>
      <c r="F280" s="49" t="s">
        <v>177</v>
      </c>
      <c r="G280" s="52">
        <v>95.5</v>
      </c>
      <c r="H280" s="22"/>
    </row>
    <row r="281" spans="1:8" ht="96" customHeight="1">
      <c r="A281" s="81"/>
      <c r="B281" s="16" t="s">
        <v>127</v>
      </c>
      <c r="C281" s="53" t="s">
        <v>516</v>
      </c>
      <c r="D281" s="49" t="s">
        <v>182</v>
      </c>
      <c r="E281" s="49" t="s">
        <v>170</v>
      </c>
      <c r="F281" s="49" t="s">
        <v>177</v>
      </c>
      <c r="G281" s="52">
        <v>7.4</v>
      </c>
      <c r="H281" s="22"/>
    </row>
    <row r="282" spans="1:8" ht="61.5" customHeight="1">
      <c r="A282" s="86" t="s">
        <v>336</v>
      </c>
      <c r="B282" s="38" t="s">
        <v>230</v>
      </c>
      <c r="C282" s="45" t="s">
        <v>152</v>
      </c>
      <c r="D282" s="62"/>
      <c r="E282" s="62"/>
      <c r="F282" s="62"/>
      <c r="G282" s="47">
        <f>G283+G288+G292+G295</f>
        <v>391.3</v>
      </c>
      <c r="H282" s="22"/>
    </row>
    <row r="283" spans="1:8" ht="102" customHeight="1">
      <c r="A283" s="80" t="s">
        <v>384</v>
      </c>
      <c r="B283" s="27" t="s">
        <v>153</v>
      </c>
      <c r="C283" s="48" t="s">
        <v>337</v>
      </c>
      <c r="D283" s="49"/>
      <c r="E283" s="49"/>
      <c r="F283" s="49"/>
      <c r="G283" s="50">
        <f>G286+G287</f>
        <v>0</v>
      </c>
      <c r="H283" s="22"/>
    </row>
    <row r="284" spans="1:8" ht="90" hidden="1" customHeight="1">
      <c r="A284" s="80"/>
      <c r="B284" s="27" t="s">
        <v>155</v>
      </c>
      <c r="C284" s="48" t="s">
        <v>231</v>
      </c>
      <c r="D284" s="49">
        <v>300</v>
      </c>
      <c r="E284" s="49">
        <v>10</v>
      </c>
      <c r="F284" s="49" t="s">
        <v>175</v>
      </c>
      <c r="G284" s="50"/>
      <c r="H284" s="22"/>
    </row>
    <row r="285" spans="1:8" ht="15.75" hidden="1" customHeight="1">
      <c r="A285" s="81"/>
      <c r="B285" s="27" t="s">
        <v>154</v>
      </c>
      <c r="C285" s="48" t="s">
        <v>231</v>
      </c>
      <c r="D285" s="49">
        <v>300</v>
      </c>
      <c r="E285" s="49">
        <v>10</v>
      </c>
      <c r="F285" s="49" t="s">
        <v>175</v>
      </c>
      <c r="G285" s="50"/>
      <c r="H285" s="22"/>
    </row>
    <row r="286" spans="1:8" ht="111" customHeight="1">
      <c r="A286" s="81"/>
      <c r="B286" s="23" t="s">
        <v>315</v>
      </c>
      <c r="C286" s="48" t="s">
        <v>338</v>
      </c>
      <c r="D286" s="49">
        <v>300</v>
      </c>
      <c r="E286" s="49">
        <v>10</v>
      </c>
      <c r="F286" s="49" t="s">
        <v>175</v>
      </c>
      <c r="G286" s="50">
        <v>0</v>
      </c>
      <c r="H286" s="22"/>
    </row>
    <row r="287" spans="1:8" ht="11.25" hidden="1" customHeight="1">
      <c r="A287" s="81"/>
      <c r="B287" s="27" t="s">
        <v>316</v>
      </c>
      <c r="C287" s="48" t="s">
        <v>342</v>
      </c>
      <c r="D287" s="49">
        <v>300</v>
      </c>
      <c r="E287" s="49">
        <v>10</v>
      </c>
      <c r="F287" s="49" t="s">
        <v>175</v>
      </c>
      <c r="G287" s="50">
        <v>0</v>
      </c>
      <c r="H287" s="22"/>
    </row>
    <row r="288" spans="1:8" ht="49.5" customHeight="1">
      <c r="A288" s="81" t="s">
        <v>385</v>
      </c>
      <c r="B288" s="20" t="s">
        <v>339</v>
      </c>
      <c r="C288" s="53" t="s">
        <v>340</v>
      </c>
      <c r="D288" s="49"/>
      <c r="E288" s="49"/>
      <c r="F288" s="49"/>
      <c r="G288" s="50">
        <f>G289</f>
        <v>41.3</v>
      </c>
      <c r="H288" s="22"/>
    </row>
    <row r="289" spans="1:8" ht="105" customHeight="1">
      <c r="A289" s="80"/>
      <c r="B289" s="27" t="s">
        <v>156</v>
      </c>
      <c r="C289" s="48" t="s">
        <v>341</v>
      </c>
      <c r="D289" s="49">
        <v>200</v>
      </c>
      <c r="E289" s="49" t="s">
        <v>173</v>
      </c>
      <c r="F289" s="49" t="s">
        <v>176</v>
      </c>
      <c r="G289" s="52">
        <v>41.3</v>
      </c>
      <c r="H289" s="22"/>
    </row>
    <row r="290" spans="1:8" ht="135" hidden="1" customHeight="1">
      <c r="A290" s="81"/>
      <c r="B290" s="27" t="s">
        <v>157</v>
      </c>
      <c r="C290" s="48" t="s">
        <v>158</v>
      </c>
      <c r="D290" s="49"/>
      <c r="E290" s="49" t="s">
        <v>173</v>
      </c>
      <c r="F290" s="49" t="s">
        <v>176</v>
      </c>
      <c r="G290" s="50">
        <f>G291</f>
        <v>0</v>
      </c>
      <c r="H290" s="22"/>
    </row>
    <row r="291" spans="1:8" ht="0.75" hidden="1" customHeight="1">
      <c r="A291" s="80"/>
      <c r="B291" s="27" t="s">
        <v>159</v>
      </c>
      <c r="C291" s="48" t="s">
        <v>160</v>
      </c>
      <c r="D291" s="49">
        <v>200</v>
      </c>
      <c r="E291" s="49" t="s">
        <v>173</v>
      </c>
      <c r="F291" s="49" t="s">
        <v>176</v>
      </c>
      <c r="G291" s="50">
        <v>0</v>
      </c>
      <c r="H291" s="22"/>
    </row>
    <row r="292" spans="1:8" ht="33.75" customHeight="1">
      <c r="A292" s="80" t="s">
        <v>386</v>
      </c>
      <c r="B292" s="32" t="s">
        <v>295</v>
      </c>
      <c r="C292" s="55" t="s">
        <v>346</v>
      </c>
      <c r="D292" s="49"/>
      <c r="E292" s="60" t="s">
        <v>176</v>
      </c>
      <c r="F292" s="60" t="s">
        <v>175</v>
      </c>
      <c r="G292" s="51">
        <f>G293</f>
        <v>340</v>
      </c>
      <c r="H292" s="22"/>
    </row>
    <row r="293" spans="1:8" ht="34.5" customHeight="1">
      <c r="A293" s="80"/>
      <c r="B293" s="32" t="s">
        <v>309</v>
      </c>
      <c r="C293" s="55" t="s">
        <v>347</v>
      </c>
      <c r="D293" s="49" t="s">
        <v>191</v>
      </c>
      <c r="E293" s="60" t="s">
        <v>176</v>
      </c>
      <c r="F293" s="60" t="s">
        <v>175</v>
      </c>
      <c r="G293" s="51">
        <v>340</v>
      </c>
      <c r="H293" s="22"/>
    </row>
    <row r="294" spans="1:8" ht="52.5" hidden="1" customHeight="1">
      <c r="A294" s="80"/>
      <c r="B294" s="32" t="s">
        <v>310</v>
      </c>
      <c r="C294" s="55" t="s">
        <v>348</v>
      </c>
      <c r="D294" s="49" t="s">
        <v>182</v>
      </c>
      <c r="E294" s="60" t="s">
        <v>176</v>
      </c>
      <c r="F294" s="60" t="s">
        <v>175</v>
      </c>
      <c r="G294" s="51">
        <v>0</v>
      </c>
      <c r="H294" s="22"/>
    </row>
    <row r="295" spans="1:8" ht="50.25" customHeight="1">
      <c r="A295" s="80"/>
      <c r="B295" s="32" t="s">
        <v>464</v>
      </c>
      <c r="C295" s="55" t="s">
        <v>467</v>
      </c>
      <c r="D295" s="49"/>
      <c r="E295" s="60"/>
      <c r="F295" s="60"/>
      <c r="G295" s="51">
        <f>G296</f>
        <v>10</v>
      </c>
      <c r="H295" s="22"/>
    </row>
    <row r="296" spans="1:8" ht="49.5" customHeight="1">
      <c r="A296" s="80"/>
      <c r="B296" s="32" t="s">
        <v>465</v>
      </c>
      <c r="C296" s="55" t="s">
        <v>468</v>
      </c>
      <c r="D296" s="49" t="s">
        <v>191</v>
      </c>
      <c r="E296" s="60" t="s">
        <v>176</v>
      </c>
      <c r="F296" s="60" t="s">
        <v>175</v>
      </c>
      <c r="G296" s="51">
        <v>10</v>
      </c>
      <c r="H296" s="22"/>
    </row>
    <row r="297" spans="1:8" ht="96.75" customHeight="1">
      <c r="A297" s="81" t="s">
        <v>387</v>
      </c>
      <c r="B297" s="39" t="s">
        <v>466</v>
      </c>
      <c r="C297" s="45" t="s">
        <v>161</v>
      </c>
      <c r="D297" s="62"/>
      <c r="E297" s="62"/>
      <c r="F297" s="62"/>
      <c r="G297" s="47">
        <f>G298+G300</f>
        <v>10</v>
      </c>
      <c r="H297" s="40"/>
    </row>
    <row r="298" spans="1:8" ht="60" customHeight="1">
      <c r="A298" s="87" t="s">
        <v>388</v>
      </c>
      <c r="B298" s="27" t="s">
        <v>162</v>
      </c>
      <c r="C298" s="48" t="s">
        <v>163</v>
      </c>
      <c r="D298" s="49"/>
      <c r="E298" s="49"/>
      <c r="F298" s="49"/>
      <c r="G298" s="50">
        <f>G299</f>
        <v>5</v>
      </c>
      <c r="H298" s="22"/>
    </row>
    <row r="299" spans="1:8" ht="69" customHeight="1">
      <c r="A299" s="80"/>
      <c r="B299" s="27" t="s">
        <v>164</v>
      </c>
      <c r="C299" s="48" t="s">
        <v>165</v>
      </c>
      <c r="D299" s="49">
        <v>200</v>
      </c>
      <c r="E299" s="49" t="s">
        <v>169</v>
      </c>
      <c r="F299" s="49" t="s">
        <v>169</v>
      </c>
      <c r="G299" s="50">
        <v>5</v>
      </c>
      <c r="H299" s="22"/>
    </row>
    <row r="300" spans="1:8" ht="41.25" customHeight="1">
      <c r="A300" s="80" t="s">
        <v>389</v>
      </c>
      <c r="B300" s="27" t="s">
        <v>256</v>
      </c>
      <c r="C300" s="48" t="s">
        <v>166</v>
      </c>
      <c r="D300" s="49"/>
      <c r="E300" s="49"/>
      <c r="F300" s="49"/>
      <c r="G300" s="50">
        <f>G301</f>
        <v>5</v>
      </c>
      <c r="H300" s="22"/>
    </row>
    <row r="301" spans="1:8" ht="58.5" customHeight="1">
      <c r="A301" s="80"/>
      <c r="B301" s="27" t="s">
        <v>167</v>
      </c>
      <c r="C301" s="48" t="s">
        <v>168</v>
      </c>
      <c r="D301" s="49">
        <v>200</v>
      </c>
      <c r="E301" s="49" t="s">
        <v>169</v>
      </c>
      <c r="F301" s="49" t="s">
        <v>169</v>
      </c>
      <c r="G301" s="50">
        <v>5</v>
      </c>
      <c r="H301" s="22"/>
    </row>
    <row r="302" spans="1:8" ht="78.75" customHeight="1">
      <c r="A302" s="86" t="s">
        <v>232</v>
      </c>
      <c r="B302" s="41" t="s">
        <v>233</v>
      </c>
      <c r="C302" s="45" t="s">
        <v>237</v>
      </c>
      <c r="D302" s="62"/>
      <c r="E302" s="62"/>
      <c r="F302" s="62"/>
      <c r="G302" s="47">
        <f>G303+G304+G305</f>
        <v>532.00400000000002</v>
      </c>
      <c r="H302" s="22"/>
    </row>
    <row r="303" spans="1:8" ht="51" customHeight="1">
      <c r="A303" s="81"/>
      <c r="B303" s="23" t="s">
        <v>463</v>
      </c>
      <c r="C303" s="48" t="s">
        <v>237</v>
      </c>
      <c r="D303" s="49" t="s">
        <v>182</v>
      </c>
      <c r="E303" s="49" t="s">
        <v>169</v>
      </c>
      <c r="F303" s="49" t="s">
        <v>170</v>
      </c>
      <c r="G303" s="50">
        <v>120</v>
      </c>
      <c r="H303" s="22"/>
    </row>
    <row r="304" spans="1:8" ht="51.75" customHeight="1">
      <c r="A304" s="81"/>
      <c r="B304" s="23" t="s">
        <v>463</v>
      </c>
      <c r="C304" s="48" t="s">
        <v>237</v>
      </c>
      <c r="D304" s="49" t="s">
        <v>182</v>
      </c>
      <c r="E304" s="49" t="s">
        <v>169</v>
      </c>
      <c r="F304" s="49" t="s">
        <v>172</v>
      </c>
      <c r="G304" s="50">
        <v>201</v>
      </c>
      <c r="H304" s="22"/>
    </row>
    <row r="305" spans="1:8" ht="78.75" customHeight="1">
      <c r="A305" s="81"/>
      <c r="B305" s="23" t="s">
        <v>233</v>
      </c>
      <c r="C305" s="48" t="s">
        <v>237</v>
      </c>
      <c r="D305" s="49" t="s">
        <v>182</v>
      </c>
      <c r="E305" s="49" t="s">
        <v>169</v>
      </c>
      <c r="F305" s="49" t="s">
        <v>175</v>
      </c>
      <c r="G305" s="50">
        <v>211.00399999999999</v>
      </c>
      <c r="H305" s="22"/>
    </row>
    <row r="306" spans="1:8">
      <c r="A306" s="11"/>
      <c r="B306" s="13"/>
      <c r="C306" s="77"/>
      <c r="D306" s="77"/>
      <c r="E306" s="77"/>
      <c r="F306" s="77"/>
      <c r="G306" s="78"/>
      <c r="H306" s="22"/>
    </row>
    <row r="307" spans="1:8">
      <c r="B307" s="13"/>
      <c r="C307" s="77"/>
      <c r="D307" s="77"/>
      <c r="E307" s="77"/>
      <c r="F307" s="77"/>
      <c r="G307" s="78"/>
      <c r="H307" s="22"/>
    </row>
    <row r="308" spans="1:8">
      <c r="B308" s="13"/>
      <c r="C308" s="77"/>
      <c r="D308" s="77"/>
      <c r="E308" s="77"/>
      <c r="F308" s="77"/>
      <c r="G308" s="78"/>
      <c r="H308" s="22"/>
    </row>
    <row r="309" spans="1:8">
      <c r="B309" s="13"/>
      <c r="C309" s="77"/>
      <c r="D309" s="77"/>
      <c r="E309" s="77"/>
      <c r="F309" s="77"/>
      <c r="G309" s="78"/>
      <c r="H309" s="22"/>
    </row>
    <row r="310" spans="1:8">
      <c r="B310" s="13"/>
      <c r="C310" s="77"/>
      <c r="D310" s="77"/>
      <c r="E310" s="77"/>
      <c r="F310" s="77"/>
      <c r="G310" s="78"/>
      <c r="H310" s="22"/>
    </row>
    <row r="311" spans="1:8">
      <c r="B311" s="13"/>
      <c r="C311" s="77"/>
      <c r="D311" s="77"/>
      <c r="E311" s="77"/>
      <c r="F311" s="77"/>
      <c r="G311" s="78"/>
      <c r="H311" s="22"/>
    </row>
    <row r="312" spans="1:8">
      <c r="B312" s="13"/>
      <c r="C312" s="77"/>
      <c r="D312" s="77"/>
      <c r="E312" s="77"/>
      <c r="F312" s="77"/>
      <c r="G312" s="78"/>
      <c r="H312" s="22"/>
    </row>
    <row r="313" spans="1:8">
      <c r="B313" s="13"/>
      <c r="C313" s="77"/>
      <c r="D313" s="77"/>
      <c r="E313" s="77"/>
      <c r="F313" s="77"/>
      <c r="G313" s="78"/>
      <c r="H313" s="22"/>
    </row>
    <row r="314" spans="1:8">
      <c r="B314" s="13"/>
      <c r="C314" s="77"/>
      <c r="D314" s="77"/>
      <c r="E314" s="77"/>
      <c r="F314" s="77"/>
      <c r="G314" s="78"/>
      <c r="H314" s="22"/>
    </row>
    <row r="315" spans="1:8">
      <c r="B315" s="13"/>
      <c r="C315" s="77"/>
      <c r="D315" s="77"/>
      <c r="E315" s="77"/>
      <c r="F315" s="77"/>
      <c r="G315" s="78"/>
      <c r="H315" s="22"/>
    </row>
  </sheetData>
  <mergeCells count="32">
    <mergeCell ref="A11:G11"/>
    <mergeCell ref="A2:G2"/>
    <mergeCell ref="A5:G5"/>
    <mergeCell ref="A7:G7"/>
    <mergeCell ref="A8:G8"/>
    <mergeCell ref="A6:G6"/>
    <mergeCell ref="C3:G3"/>
    <mergeCell ref="L42:L43"/>
    <mergeCell ref="J42:J43"/>
    <mergeCell ref="K42:K43"/>
    <mergeCell ref="A12:A13"/>
    <mergeCell ref="B12:B13"/>
    <mergeCell ref="C12:C13"/>
    <mergeCell ref="E36:E37"/>
    <mergeCell ref="F36:F37"/>
    <mergeCell ref="D36:D37"/>
    <mergeCell ref="D12:D13"/>
    <mergeCell ref="F12:F13"/>
    <mergeCell ref="E12:E13"/>
    <mergeCell ref="A36:A37"/>
    <mergeCell ref="B36:B37"/>
    <mergeCell ref="C36:C37"/>
    <mergeCell ref="A15:A16"/>
    <mergeCell ref="B156:B157"/>
    <mergeCell ref="C156:C157"/>
    <mergeCell ref="G132:G133"/>
    <mergeCell ref="G15:G16"/>
    <mergeCell ref="E15:E16"/>
    <mergeCell ref="D15:D16"/>
    <mergeCell ref="F15:F16"/>
    <mergeCell ref="C15:C16"/>
    <mergeCell ref="B15:B16"/>
  </mergeCells>
  <phoneticPr fontId="0" type="noConversion"/>
  <pageMargins left="0.70866141732283472" right="0.27559055118110237" top="0.23622047244094491" bottom="0.27559055118110237" header="0.23622047244094491" footer="0.27559055118110237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Организация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post1</dc:creator>
  <cp:lastModifiedBy>buh1</cp:lastModifiedBy>
  <cp:lastPrinted>2024-03-29T06:34:01Z</cp:lastPrinted>
  <dcterms:created xsi:type="dcterms:W3CDTF">2016-11-24T15:08:51Z</dcterms:created>
  <dcterms:modified xsi:type="dcterms:W3CDTF">2024-03-29T06:37:21Z</dcterms:modified>
</cp:coreProperties>
</file>