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65" windowWidth="11340" windowHeight="8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Лист1!$A$2:$I$250</definedName>
  </definedNames>
  <calcPr calcId="125725"/>
</workbook>
</file>

<file path=xl/calcChain.xml><?xml version="1.0" encoding="utf-8"?>
<calcChain xmlns="http://schemas.openxmlformats.org/spreadsheetml/2006/main">
  <c r="G167" i="1"/>
  <c r="G122"/>
  <c r="I249"/>
  <c r="H249"/>
  <c r="G249"/>
  <c r="G200"/>
  <c r="I247"/>
  <c r="I245"/>
  <c r="I242"/>
  <c r="I240"/>
  <c r="I236"/>
  <c r="I232"/>
  <c r="I229"/>
  <c r="I227"/>
  <c r="H200"/>
  <c r="I200"/>
  <c r="G227"/>
  <c r="H227"/>
  <c r="G229"/>
  <c r="H229"/>
  <c r="G232"/>
  <c r="H232"/>
  <c r="G236"/>
  <c r="H236"/>
  <c r="G240"/>
  <c r="H240"/>
  <c r="G242"/>
  <c r="H242"/>
  <c r="G245"/>
  <c r="H245"/>
  <c r="G247"/>
  <c r="G244" s="1"/>
  <c r="H247"/>
  <c r="I195"/>
  <c r="H195"/>
  <c r="G195"/>
  <c r="G172"/>
  <c r="H119"/>
  <c r="I119"/>
  <c r="H118"/>
  <c r="I118"/>
  <c r="G119"/>
  <c r="G118" s="1"/>
  <c r="G136"/>
  <c r="I133"/>
  <c r="H133"/>
  <c r="G133"/>
  <c r="G129" s="1"/>
  <c r="G123"/>
  <c r="G87"/>
  <c r="H46"/>
  <c r="I46"/>
  <c r="G46"/>
  <c r="G35"/>
  <c r="I66"/>
  <c r="H66"/>
  <c r="G66"/>
  <c r="I244" l="1"/>
  <c r="H199"/>
  <c r="G199"/>
  <c r="I235"/>
  <c r="I234" s="1"/>
  <c r="H244"/>
  <c r="G235"/>
  <c r="G234" s="1"/>
  <c r="G31" s="1"/>
  <c r="H235"/>
  <c r="H234" s="1"/>
  <c r="I199"/>
  <c r="G34"/>
  <c r="H35" l="1"/>
  <c r="H34" s="1"/>
  <c r="I35"/>
  <c r="I34" s="1"/>
  <c r="G170" l="1"/>
  <c r="H129"/>
  <c r="I129"/>
  <c r="H102"/>
  <c r="H101" s="1"/>
  <c r="I102"/>
  <c r="I101" s="1"/>
  <c r="G102"/>
  <c r="G101" s="1"/>
  <c r="G105"/>
  <c r="H105"/>
  <c r="I105"/>
  <c r="H94" l="1"/>
  <c r="I94"/>
  <c r="G94"/>
  <c r="H172"/>
  <c r="I172"/>
  <c r="I162" l="1"/>
  <c r="H150" l="1"/>
  <c r="I150"/>
  <c r="G150"/>
  <c r="H114"/>
  <c r="I114"/>
  <c r="H79" l="1"/>
  <c r="I79"/>
  <c r="H81"/>
  <c r="I81"/>
  <c r="H157" l="1"/>
  <c r="I157"/>
  <c r="H147"/>
  <c r="I147"/>
  <c r="H136"/>
  <c r="I136"/>
  <c r="H123"/>
  <c r="I123"/>
  <c r="H113"/>
  <c r="H112" s="1"/>
  <c r="I113"/>
  <c r="I112" s="1"/>
  <c r="H93"/>
  <c r="I93"/>
  <c r="H83"/>
  <c r="I83"/>
  <c r="H77"/>
  <c r="I77"/>
  <c r="H74"/>
  <c r="I74"/>
  <c r="H72"/>
  <c r="I72"/>
  <c r="H70"/>
  <c r="I70"/>
  <c r="H69" l="1"/>
  <c r="I69"/>
  <c r="I122"/>
  <c r="H122"/>
  <c r="G72"/>
  <c r="I170"/>
  <c r="G93" l="1"/>
  <c r="H87"/>
  <c r="H86" s="1"/>
  <c r="H33" s="1"/>
  <c r="I87"/>
  <c r="I86" s="1"/>
  <c r="I33" s="1"/>
  <c r="G86"/>
  <c r="H168"/>
  <c r="I168"/>
  <c r="H165"/>
  <c r="H164" s="1"/>
  <c r="I165"/>
  <c r="I164" s="1"/>
  <c r="H162"/>
  <c r="H161" s="1"/>
  <c r="I161"/>
  <c r="G162"/>
  <c r="G161" s="1"/>
  <c r="G114"/>
  <c r="G113" s="1"/>
  <c r="G112" s="1"/>
  <c r="G165"/>
  <c r="G164" s="1"/>
  <c r="G70"/>
  <c r="G74"/>
  <c r="G77"/>
  <c r="G79"/>
  <c r="G81"/>
  <c r="G83"/>
  <c r="G147"/>
  <c r="G157"/>
  <c r="G168"/>
  <c r="I167" l="1"/>
  <c r="H167"/>
  <c r="G69"/>
  <c r="I160"/>
  <c r="H160"/>
  <c r="G160"/>
  <c r="G33" l="1"/>
  <c r="I31"/>
  <c r="H31"/>
</calcChain>
</file>

<file path=xl/sharedStrings.xml><?xml version="1.0" encoding="utf-8"?>
<sst xmlns="http://schemas.openxmlformats.org/spreadsheetml/2006/main" count="809" uniqueCount="424">
  <si>
    <t>№ п/п</t>
  </si>
  <si>
    <t>Наименование</t>
  </si>
  <si>
    <t>ЦСР</t>
  </si>
  <si>
    <t>ВР</t>
  </si>
  <si>
    <t>РЗ</t>
  </si>
  <si>
    <t>ПР</t>
  </si>
  <si>
    <t>В С Е Г О</t>
  </si>
  <si>
    <t>02 0 00 00000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</si>
  <si>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</si>
  <si>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</si>
  <si>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</si>
  <si>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</si>
  <si>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</si>
  <si>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02 1 01 80590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</si>
  <si>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</si>
  <si>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</si>
  <si>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 Расходы муниципального района на обеспечение внешкольной деятельности</t>
  </si>
  <si>
    <t>Расходы на обеспечение деятельности (оказание услуг) дошкольных учреждений (депутатские средства)</t>
  </si>
  <si>
    <t>02 1 01 20540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</si>
  <si>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</si>
  <si>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</si>
  <si>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</si>
  <si>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</si>
  <si>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</si>
  <si>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</si>
  <si>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</si>
  <si>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(Закупка товаров, работ и услуг для государственных(муниципальных нужд)</t>
  </si>
  <si>
    <t>Расходы на обеспечение деятельности школ и интернатов(Закупка товаров, работ и услуг для государственных муниципальных нужд (Молоко ОБ)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</si>
  <si>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</si>
  <si>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Расходы муниципального бюджета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</si>
  <si>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</si>
  <si>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</si>
  <si>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 бюджета на обеспечение деятельности школ и интернатов (Иные бюджетные ассигнования)</t>
  </si>
  <si>
    <t>02 1 02 70100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</si>
  <si>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</si>
  <si>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</si>
  <si>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</si>
  <si>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</si>
  <si>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населению)областной бюджет</t>
  </si>
  <si>
    <t>02 2 05 52600</t>
  </si>
  <si>
    <t>Основное мероприятие «Субвенции бюджета муниципальных образований на обеспечение выплат приемной семье на содержание подопечных детей»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</si>
  <si>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</si>
  <si>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</si>
  <si>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</si>
  <si>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</si>
  <si>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</si>
  <si>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</si>
  <si>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</si>
  <si>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</si>
  <si>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</si>
  <si>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</si>
  <si>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</si>
  <si>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</si>
  <si>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</si>
  <si>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</si>
  <si>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</si>
  <si>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</si>
  <si>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02 2 14 00000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</si>
  <si>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</si>
  <si>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</si>
  <si>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Подпрограмма «Развитие дополнительного образования и воспитания»</t>
  </si>
  <si>
    <t>02 3 00 00000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</si>
  <si>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</si>
  <si>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</si>
  <si>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</si>
  <si>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</si>
  <si>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</si>
  <si>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Подпрограмма «Создание условий для организации отдыха и оздоровления детей и молодежи Петропавловского муниципального района»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</si>
  <si>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</si>
  <si>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</si>
  <si>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</si>
  <si>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Расходы на мероприятия по организации отдыха и оздоровления детей и молодежи 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</si>
  <si>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02 4 03 80280</t>
  </si>
  <si>
    <t>Расходы на мероприятия по организации отдыха и оздоровления детей и молодежи  (ОБ)</t>
  </si>
  <si>
    <t> Расходы на мероприятия по вовлечению молодёжи в соц.практику ОБ</t>
  </si>
  <si>
    <t>02 4 04 78330</t>
  </si>
  <si>
    <t>Подпрограмма «Обеспечение деятельности отдела по образованию администрации Петропавловского муниципального района»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</si>
  <si>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</si>
  <si>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</si>
  <si>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</si>
  <si>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</si>
  <si>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</si>
  <si>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муниципального на обеспечение другой деятельности (метод. +  бухгалтерия + хоз.группа 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</si>
  <si>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02 7 00 80650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</si>
  <si>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</si>
  <si>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11 0 00 00000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</si>
  <si>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</si>
  <si>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</si>
  <si>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</si>
  <si>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11 0 01 20540</t>
  </si>
  <si>
    <t>Основное мероприятие «Образование»</t>
  </si>
  <si>
    <t>11 0 02 00000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</si>
  <si>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</si>
  <si>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</si>
  <si>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</si>
  <si>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</si>
  <si>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</si>
  <si>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</si>
  <si>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</si>
  <si>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</si>
  <si>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Расходы муниципального бюджета на обеспечение деятельности библиотек (Закупка товаров, работ и услуг для государственных (муниципальных) нужд)</t>
  </si>
  <si>
    <t>Расходы муниципального бюджета на обеспечение деятельности библиотек. (Иные бюджетные ассигнования)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</si>
  <si>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</si>
  <si>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11 0 04 00000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</si>
  <si>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</si>
  <si>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11 0 04  80410</t>
  </si>
  <si>
    <t>Основное мероприятие «Обеспечение реализации муниципальной программы»</t>
  </si>
  <si>
    <t>11 0 05 00000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</si>
  <si>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</si>
  <si>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</si>
  <si>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</si>
  <si>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</si>
  <si>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</si>
  <si>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11  0 05 82900</t>
  </si>
  <si>
    <t>Муниципальная программа Петропавловского муниципального района «Экономическое развитие и инновационная экономика»</t>
  </si>
  <si>
    <t>15 0 00 00000</t>
  </si>
  <si>
    <t>Подпрограмма « Развитие и поддержка малого предпринимательства» муниципальной программы «Экономическое развитие и инновационная экономика»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</si>
  <si>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</si>
  <si>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</si>
  <si>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</si>
  <si>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</si>
  <si>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</si>
  <si>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4.</t>
  </si>
  <si>
    <t>05 0 00 00000</t>
  </si>
  <si>
    <t>Подпрограмма «Создание условий для обеспечения доступным и комфортным жильем населения Петропавловского муниципального района »</t>
  </si>
  <si>
    <t>05 1 00 00000</t>
  </si>
  <si>
    <t>Основное мероприятие «Обеспечение жильем молодых семей»</t>
  </si>
  <si>
    <t>05 1 01 00000</t>
  </si>
  <si>
    <t>Основное мероприятие «Обеспечение жильем молодых семей»ФБ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</si>
  <si>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</si>
  <si>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39 0 00 00000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</si>
  <si>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</si>
  <si>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</si>
  <si>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</si>
  <si>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</si>
  <si>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</si>
  <si>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39 0 02 00000</t>
  </si>
  <si>
    <t>Выравнивание бюджетной обеспеченности поселений(ОБ) (Межбюджетные трансферты)областной бюджет</t>
  </si>
  <si>
    <t>Организацию проведения оплачиваемых общественных работ (Межбюджетные трансферты)</t>
  </si>
  <si>
    <t>39 0 02 78430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</si>
  <si>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</si>
  <si>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39 0 02 87880</t>
  </si>
  <si>
    <t>Субсидии на уличное освещение (ОБ)</t>
  </si>
  <si>
    <t>39 0 02 78670</t>
  </si>
  <si>
    <t>Прочие межбюджетные трансферты общего характера (ОБ) мероприятия по ГО ЧС</t>
  </si>
  <si>
    <t>39 0 02 20570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</si>
  <si>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района»(Вовлечение молодёжи в соц.практику)ОБ</t>
  </si>
  <si>
    <t>39 0 02 78330</t>
  </si>
  <si>
    <t xml:space="preserve"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района»(Резервный фонд района) </t>
  </si>
  <si>
    <t>39 0 02 80540</t>
  </si>
  <si>
    <t>39 0 02 81600</t>
  </si>
  <si>
    <t>39 0 02 78460</t>
  </si>
  <si>
    <t>Прочие межбюджетные трансферты общего характера (депутатские средства)</t>
  </si>
  <si>
    <t>39 0 02 20540</t>
  </si>
  <si>
    <t>Основное мероприятие «Обеспечение реализации муниципальной программы»»</t>
  </si>
  <si>
    <t>39 0 03 00000</t>
  </si>
  <si>
    <t>39 0 03 82010</t>
  </si>
  <si>
    <t>58 0 00 00000</t>
  </si>
  <si>
    <t>58 0 01 00000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</si>
  <si>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</si>
  <si>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</si>
  <si>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</si>
  <si>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</si>
  <si>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</si>
  <si>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</si>
  <si>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</si>
  <si>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</si>
  <si>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</si>
  <si>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</si>
  <si>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</si>
  <si>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</si>
  <si>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</si>
  <si>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</si>
  <si>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</si>
  <si>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</si>
  <si>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58 0 01 80680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</si>
  <si>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</si>
  <si>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</si>
  <si>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обязательств(взносы на капитальный ремонт жилфонда)(Закупка товаров ,работ и услуг для государственных (муниципальных) нужд)</t>
  </si>
  <si>
    <t>58 0 01 80090</t>
  </si>
  <si>
    <t>Выполнение других расходных обязательств (Закупка товаров, работ и услуг для государственных (муниципальных) нужд)(ОБ)</t>
  </si>
  <si>
    <t>58 0 01 78530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</si>
  <si>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</si>
  <si>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</si>
  <si>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</si>
  <si>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</si>
  <si>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Основное мероприятие «Поощрения муниципальных образований»</t>
  </si>
  <si>
    <t>58 0 03 00000</t>
  </si>
  <si>
    <t>Поощрение поселений Петропавловского района по результатам оценки эффективности их деятельности (Иные бюджетные ассигнования)</t>
  </si>
  <si>
    <t>58 0 03 88510</t>
  </si>
  <si>
    <t>25 0 00 00000</t>
  </si>
  <si>
    <t>25 1 00 00000</t>
  </si>
  <si>
    <t>Основное мероприятие «Улучшение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селе»</t>
  </si>
  <si>
    <t>25 1 01 00000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</si>
  <si>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населению)(ОБ)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</si>
  <si>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</si>
  <si>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Поддержка малых форм хозяйствования</t>
  </si>
  <si>
    <t>25 1 04 0000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</si>
  <si>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</si>
  <si>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25 1 04 78800</t>
  </si>
  <si>
    <t>Основное мероприятие «Проведение Всероссийской сельскохозяйственной переписи»</t>
  </si>
  <si>
    <t>25 1 05 00000</t>
  </si>
  <si>
    <t>Субвенции на проведение всероссийской сельскохозяйственной переписи.(ФБ)</t>
  </si>
  <si>
    <t>25 1 05 53910</t>
  </si>
  <si>
    <t>Муниципальная программа «Профилактика правонарушений и противодействие преступности на территории Петропавловского муниципального района Воронежской области на 2015-2020годы»</t>
  </si>
  <si>
    <t>03 0 00 00000</t>
  </si>
  <si>
    <t>8.1.</t>
  </si>
  <si>
    <t>Основное мероприятие                    « Информационно-методическое обеспечение профилактики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</si>
  <si>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</si>
  <si>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</si>
  <si>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</si>
  <si>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</si>
  <si>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</si>
  <si>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</si>
  <si>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07</t>
  </si>
  <si>
    <t>01</t>
  </si>
  <si>
    <t>09</t>
  </si>
  <si>
    <t>02</t>
  </si>
  <si>
    <t>04</t>
  </si>
  <si>
    <t>08</t>
  </si>
  <si>
    <t>03</t>
  </si>
  <si>
    <t>05</t>
  </si>
  <si>
    <t>06</t>
  </si>
  <si>
    <t>Управление Резервным фондом</t>
  </si>
  <si>
    <t>Зарезервированные средства связанные с особенностями исполнения бюджета (Иные бюджетные ассигнования)</t>
  </si>
  <si>
    <t>13</t>
  </si>
  <si>
    <t>800</t>
  </si>
  <si>
    <t>Субсидия на укрепление МТО образовательным учреждениям</t>
  </si>
  <si>
    <t>200</t>
  </si>
  <si>
    <t>Расходы на мероприятия по организации отдыха и оздоровления детей и молодежи в загородных лагерях (софинансирование стоимости путевок из бюджета мун.р-на и за счет родительских средств)</t>
  </si>
  <si>
    <t>02 4 03 S8410</t>
  </si>
  <si>
    <t>300</t>
  </si>
  <si>
    <t>10</t>
  </si>
  <si>
    <t>11 0 06 80600</t>
  </si>
  <si>
    <t>39 0 01 80100</t>
  </si>
  <si>
    <t>Прочие межбюджетные трансферты общего характера за счет дорожного фонда муниципального района</t>
  </si>
  <si>
    <t>Межбюджетные трансферты по переданным полномочиям на содержание библиотек</t>
  </si>
  <si>
    <t>39 0 02 81290</t>
  </si>
  <si>
    <t>14</t>
  </si>
  <si>
    <t>500</t>
  </si>
  <si>
    <t>Расходы на осуществление моб. подготовки за счет МТБ</t>
  </si>
  <si>
    <t>15 2 00 00000</t>
  </si>
  <si>
    <t>15 2 01 00000</t>
  </si>
  <si>
    <t>15 2 01 81300</t>
  </si>
  <si>
    <t>600</t>
  </si>
  <si>
    <t>Подпрограмма "Развитие транспортной системы</t>
  </si>
  <si>
    <t>Основное мероприятие"Предосталение за счёт средств муниципального бюджета организацим и ИП,осуществляющим деятельность по перевозке пассажировавтомобильным транспортом общего пользования субсидий на компенсацию части потерь в доходах"</t>
  </si>
  <si>
    <t xml:space="preserve">Мероприятие по поддержке организаций,осуществляющих пассажирские перевозки </t>
  </si>
  <si>
    <t>Сумма (тыс.рублей)</t>
  </si>
  <si>
    <t>2019 год</t>
  </si>
  <si>
    <t>2020 год</t>
  </si>
  <si>
    <t>2021 год</t>
  </si>
  <si>
    <t xml:space="preserve">Муниципальная программа Петропавловского муниципального района «Развитие образования» </t>
  </si>
  <si>
    <t>1.1</t>
  </si>
  <si>
    <t>1.1.1</t>
  </si>
  <si>
    <t>02 1 01 70100</t>
  </si>
  <si>
    <t>02 1 01 78300</t>
  </si>
  <si>
    <t>02 1 02 80670</t>
  </si>
  <si>
    <t>1.1.2</t>
  </si>
  <si>
    <t>Мероприятия в области дополнительного образования субсидии из ОБ на строительство и реконструкцию спортивных объектов (Бюджетные ассигнования)</t>
  </si>
  <si>
    <t>02 1 02 S8130</t>
  </si>
  <si>
    <t>1.2</t>
  </si>
  <si>
    <t>1.2.2</t>
  </si>
  <si>
    <t>1.2.3</t>
  </si>
  <si>
    <t>1.2.4</t>
  </si>
  <si>
    <t>1.2.7</t>
  </si>
  <si>
    <t>1.3</t>
  </si>
  <si>
    <t>1.3.3</t>
  </si>
  <si>
    <t>02 3 06 70100</t>
  </si>
  <si>
    <t>Мероприятия в области дополнительного образования.(Иные бюджетные ассигнования)</t>
  </si>
  <si>
    <t>1.4</t>
  </si>
  <si>
    <t>1.4.1</t>
  </si>
  <si>
    <t>Расходы на мероприятия по организации отдыха и оздоровления детей и молодежи  (со финан.МБ)</t>
  </si>
  <si>
    <t>02 4 03 S8320</t>
  </si>
  <si>
    <t>1.5</t>
  </si>
  <si>
    <t>02 7 00 70100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</si>
  <si>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</t>
  </si>
  <si>
    <t>05 1 01 L4970</t>
  </si>
  <si>
    <t>Обеспечение жильем молодых семей (Социальное обеспечение и иные выплаты населению) за счет МБ</t>
  </si>
  <si>
    <t>Муниципальная программа Петропавловского муниципального района Воронежской области «Развитие  культуры »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</si>
  <si>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</si>
  <si>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КДЦ.(Закупка товаров, работ и услуг для государственных (муниципальных) нужд)</t>
  </si>
  <si>
    <t>Расходы муниципального бюджета на обеспечение деятельности КДЦ.(Иные бюджетные ассигнования)</t>
  </si>
  <si>
    <t>Расходы муниципального бюджета на обеспечение деятельности КДЦ.(Закупка товаров, работ и услуг для государственных (муниципальных) нужд) депутатские</t>
  </si>
  <si>
    <t>2.2</t>
  </si>
  <si>
    <t>2.3</t>
  </si>
  <si>
    <t>11 0 03 70100</t>
  </si>
  <si>
    <t>11 0 03 78440</t>
  </si>
  <si>
    <t xml:space="preserve">11 0 03 L5190 </t>
  </si>
  <si>
    <t>2.4</t>
  </si>
  <si>
    <t>2.5</t>
  </si>
  <si>
    <t>2.6</t>
  </si>
  <si>
    <t>Основное мероприятие "Развитие туризма и рекриации"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</si>
  <si>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</si>
  <si>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>3.1</t>
  </si>
  <si>
    <t>3.1.1</t>
  </si>
  <si>
    <t>5.1</t>
  </si>
  <si>
    <t>5.2</t>
  </si>
  <si>
    <t>39 0 02 78050</t>
  </si>
  <si>
    <t>39 0 02 S8041</t>
  </si>
  <si>
    <t>Передоставление финансовой поддержки поселениям (межбюджетные трансферты) за счет субсидии из областного бюджета</t>
  </si>
  <si>
    <t>39 0 02 80590</t>
  </si>
  <si>
    <t>Передоставление финансовой поддержки поселениям (межбюджетные трансферты) за счет субсидии из местного бюджета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</si>
  <si>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</si>
  <si>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</si>
  <si>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Субсидии на уличное освещение ОБ</t>
  </si>
  <si>
    <t>Иные межбюджетные трансферты на приобретение оммунальной техники за счет субсидии из областного бюджета</t>
  </si>
  <si>
    <t>39 0 02 78620</t>
  </si>
  <si>
    <t>5.3</t>
  </si>
  <si>
    <t>Муниципальная программа  «Развитие местного самоуправления Петропавловского муниципального района »</t>
  </si>
  <si>
    <t>6.1</t>
  </si>
  <si>
    <t>58 0 01 70100</t>
  </si>
  <si>
    <t>58 0 01 70350</t>
  </si>
  <si>
    <t>Расходы на осуществление моб. подготовки за счет мест.бюджета</t>
  </si>
  <si>
    <t>58 0 01 80350</t>
  </si>
  <si>
    <t>58 0 01 L5190</t>
  </si>
  <si>
    <t>Субсидии на господдержку отрасли культуры (гос.поддержка лучших сельских учреждений культуры)</t>
  </si>
  <si>
    <t>Субсидии на господдержку отрасли культуры (гос.поддержка лучших сельских учреждений культуры) со финансирование</t>
  </si>
  <si>
    <t>6.2</t>
  </si>
  <si>
    <t>6.3</t>
  </si>
  <si>
    <t>Муниципальная программа «Развитие сельского хозяйства Петропавловского муниципального района»</t>
  </si>
  <si>
    <t>7.1</t>
  </si>
  <si>
    <t>Подпрограмма «Устойчивое развитие сельских территорий Петропавловского муниципального района»</t>
  </si>
  <si>
    <t>25 1 01 L5670</t>
  </si>
  <si>
    <t>8.2</t>
  </si>
  <si>
    <t>9.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</si>
  <si>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</si>
  <si>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58 0 01 82020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</si>
  <si>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 на 2020-2021 г.</t>
  </si>
  <si>
    <t>58 0 08 51200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</si>
  <si>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</t>
  </si>
  <si>
    <t>39 0 02 80250</t>
  </si>
  <si>
    <t>Предоствавление грантов в форме субсидий СОНКО на реализацию проектов (программ) на конкурсной основе</t>
  </si>
  <si>
    <t>04 0 00 81440</t>
  </si>
  <si>
    <t>12</t>
  </si>
  <si>
    <t>02 2 14 78392</t>
  </si>
  <si>
    <t xml:space="preserve"> Расходы на обеспечение деятельности органов местного самоуправленияРасходы на обеспечение деятельности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</si>
  <si>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58 0 01 78391</t>
  </si>
  <si>
    <t>1.2.5</t>
  </si>
  <si>
    <t>1.2.6</t>
  </si>
  <si>
    <t>4.1</t>
  </si>
  <si>
    <t xml:space="preserve">Основное мероприятие «Обеспечение реализации муниципальной программы» </t>
  </si>
  <si>
    <t>58 0 06 80200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</si>
  <si>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</si>
  <si>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</si>
  <si>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</si>
  <si>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</si>
  <si>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</si>
  <si>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</si>
  <si>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t>2.1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</si>
  <si>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</si>
  <si>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</si>
  <si>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  "О бюджете Петропавловского </t>
  </si>
  <si>
    <t>муниципального района на 2019 год</t>
  </si>
  <si>
    <t xml:space="preserve">Распределение бюджетных ассигнований по разделам и подразделам, </t>
  </si>
  <si>
    <t xml:space="preserve">целевым статьям, муниципальным программам, группам видов расходов бюджета </t>
  </si>
  <si>
    <t>Петропавловского муниципального района на 2019год</t>
  </si>
  <si>
    <t>и плановый период 2020-2021годов.</t>
  </si>
  <si>
    <t>и плановый период 2020-2021годов"</t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</si>
  <si>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</si>
  <si>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 </t>
    </r>
    <r>
      <rPr>
        <sz val="12"/>
        <rFont val="Times New Roman"/>
        <family val="1"/>
        <charset val="204"/>
      </rPr>
  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(Кредит из обл.бюджета)</t>
    </r>
  </si>
  <si>
    <r>
      <t> </t>
    </r>
    <r>
      <rPr>
        <sz val="12"/>
        <rFont val="Times New Roman"/>
        <family val="1"/>
        <charset val="204"/>
      </rPr>
  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(Субсидии на изгот.карт.планов)</t>
    </r>
  </si>
  <si>
    <t>Приложение №10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</si>
  <si>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</si>
  <si>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 xml:space="preserve"> Комплектование книжных фондов библиотек муниципальных образований за счёт субсидии на поддержку отрасли культуры (Закупка товаров, работ и услуг для государственных (муниципальных) нужд</t>
  </si>
  <si>
    <t>39 0 02 S8040</t>
  </si>
  <si>
    <t>Субсидия на укрепление МТО образовательным учреждениям со финансирование за счет местного бюджета</t>
  </si>
  <si>
    <t>02 1 02 S8940</t>
  </si>
  <si>
    <t>02 1 0178150</t>
  </si>
  <si>
    <t>02 2 08 78543</t>
  </si>
  <si>
    <t>02 2 11 78544</t>
  </si>
  <si>
    <t>02 2 07 78541</t>
  </si>
  <si>
    <t>02 2 10 78542</t>
  </si>
  <si>
    <t>Основное мероприятие   « Мероприятия в области образования»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</si>
  <si>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</si>
  <si>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02 1 01 78270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</si>
  <si>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нуждза счёт ИМБТ на поощрение муниципальных образований за наращивание налогового потенциала</t>
  </si>
  <si>
    <t>02 1 02 78270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</si>
  <si>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нужд(Молоко МБ)</t>
  </si>
  <si>
    <t>Региональный проект "Современная школа"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</si>
  <si>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субсидии из обл.и федерал.бюджетов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</si>
  <si>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</si>
  <si>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</si>
  <si>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Расходы на мероприятия по развитию сети общеобразовательных организаций за счёт субсидии из областного бюджета</t>
  </si>
  <si>
    <t>02 1 02 S8810</t>
  </si>
  <si>
    <t>Расходы на мероприятия по развитию сети общеобразовательных организаций за счёт софинансирования из бюджета муниципального района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</si>
  <si>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</si>
  <si>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</si>
  <si>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</si>
  <si>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Мероприятия в области дополнительного образования.(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</si>
  <si>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02 3 06 78270</t>
  </si>
  <si>
    <t>Основное мероприятие «Обеспечение жильем молодых семей»за счёт субсидии из областного и федерального бюджетов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</si>
  <si>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</si>
  <si>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</si>
  <si>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</si>
  <si>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11 0 А1 55190</t>
  </si>
  <si>
    <t>2.2.1</t>
  </si>
  <si>
    <t>Межбюджетные трансферты  за счёт субсидии на господдержку отрасли культуры (государственная поддержка лучших работников сельских учреждений культуры)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</si>
  <si>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</si>
  <si>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</si>
  <si>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</si>
  <si>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</si>
  <si>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за счёт субсидии из областного бюджета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</si>
  <si>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</si>
  <si>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</si>
  <si>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</si>
  <si>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</si>
  <si>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Межбюджетные трансферты на ремонт автомобильных дорог общего пользования местного значения за счёт субсидии из областного бюджета</t>
  </si>
  <si>
    <t>39 0 02 S8850</t>
  </si>
  <si>
    <t>Прочие межбюджетные трансферты за счёт ИМБТ на поощрение муниципальных образований за наращивание налогового потенциала</t>
  </si>
  <si>
    <t>Прочие межбюджетные транферты на оказание материальной помощи малоимущим гражданам на компенсацию затрат по приобретению оборудования для перехода на цифровое радиовещание</t>
  </si>
  <si>
    <t>39 0 02 78270</t>
  </si>
  <si>
    <t>39 0 02 70100</t>
  </si>
  <si>
    <t>Расходы на обеспечение единой диспетчерской службы(Закупка товаров, работ и услуг для государственных (муниципальных) нужд)</t>
  </si>
  <si>
    <t>Выполнение других расходных обязательств  (Иные бюджетные ассигнования)(налог на имущество)</t>
  </si>
  <si>
    <t>Выполнение других расходных обязательств (Закупка товаров, работ и услуг для государственных (муниципальных) нужд)(СМИ)</t>
  </si>
  <si>
    <t>11 0 01 78270</t>
  </si>
  <si>
    <t xml:space="preserve">"О внесении изменений в решение Совета    </t>
  </si>
  <si>
    <t>народных депутатов Петропавловского</t>
  </si>
  <si>
    <t xml:space="preserve">муниципального района " О бюджете </t>
  </si>
  <si>
    <t xml:space="preserve">Петропавловского муниципального района </t>
  </si>
  <si>
    <t>на 2019 и плановый период  2020-2021 годов"</t>
  </si>
  <si>
    <t xml:space="preserve">от 25.04.2019 №_________     </t>
  </si>
  <si>
    <t>Приложение №5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</si>
</sst>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7">
      <alignment horizontal="left" vertical="top" wrapText="1"/>
    </xf>
  </cellStyleXfs>
  <cellXfs count="150">
    <xf numFmtId="0" fontId="0" fillId="0" borderId="0" xfId="0"/>
    <xf numFmtId="49" fontId="0" fillId="0" borderId="0" xfId="0" applyNumberFormat="1"/>
    <xf numFmtId="49" fontId="0" fillId="0" borderId="0" xfId="0" applyNumberFormat="1" applyFill="1"/>
    <xf numFmtId="2" fontId="0" fillId="0" borderId="0" xfId="0" applyNumberFormat="1" applyFill="1"/>
    <xf numFmtId="0" fontId="0" fillId="0" borderId="0" xfId="0" applyAlignment="1">
      <alignment horizontal="center"/>
    </xf>
    <xf numFmtId="0" fontId="0" fillId="2" borderId="0" xfId="0" applyFill="1"/>
    <xf numFmtId="49" fontId="0" fillId="3" borderId="0" xfId="0" applyNumberFormat="1" applyFill="1"/>
    <xf numFmtId="0" fontId="3" fillId="0" borderId="0" xfId="0" applyFont="1" applyBorder="1" applyAlignment="1">
      <alignment horizontal="right"/>
    </xf>
    <xf numFmtId="0" fontId="3" fillId="4" borderId="0" xfId="0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2" fontId="3" fillId="4" borderId="5" xfId="0" applyNumberFormat="1" applyFont="1" applyFill="1" applyBorder="1" applyAlignment="1">
      <alignment horizontal="center" vertical="center"/>
    </xf>
    <xf numFmtId="2" fontId="9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2" fontId="3" fillId="4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3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9" fontId="3" fillId="2" borderId="5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5" fillId="4" borderId="0" xfId="0" applyNumberFormat="1" applyFont="1" applyFill="1"/>
    <xf numFmtId="2" fontId="5" fillId="4" borderId="0" xfId="0" applyNumberFormat="1" applyFont="1" applyFill="1"/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11" fillId="0" borderId="7" xfId="2" applyNumberFormat="1" applyFont="1" applyFill="1" applyAlignment="1" applyProtection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2" fontId="2" fillId="4" borderId="2" xfId="0" applyNumberFormat="1" applyFont="1" applyFill="1" applyBorder="1" applyAlignment="1">
      <alignment horizontal="center" wrapText="1"/>
    </xf>
    <xf numFmtId="2" fontId="2" fillId="4" borderId="3" xfId="0" applyNumberFormat="1" applyFont="1" applyFill="1" applyBorder="1" applyAlignment="1">
      <alignment horizontal="center" wrapText="1"/>
    </xf>
    <xf numFmtId="2" fontId="2" fillId="4" borderId="4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/>
    </xf>
    <xf numFmtId="2" fontId="6" fillId="4" borderId="5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49" fontId="5" fillId="0" borderId="8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wrapText="1"/>
    </xf>
    <xf numFmtId="0" fontId="11" fillId="0" borderId="1" xfId="0" applyFont="1" applyBorder="1" applyAlignment="1">
      <alignment vertical="top" wrapText="1"/>
    </xf>
    <xf numFmtId="49" fontId="11" fillId="0" borderId="11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9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2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49" fontId="11" fillId="0" borderId="12" xfId="0" applyNumberFormat="1" applyFont="1" applyBorder="1" applyAlignment="1">
      <alignment horizontal="center" wrapText="1"/>
    </xf>
    <xf numFmtId="49" fontId="11" fillId="0" borderId="10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4" borderId="10" xfId="0" applyNumberFormat="1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vertical="top" wrapText="1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/>
    </xf>
  </cellXfs>
  <cellStyles count="3">
    <cellStyle name="xl26" xfId="2"/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FFCC"/>
      <color rgb="FFFF99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51"/>
  <sheetViews>
    <sheetView tabSelected="1" zoomScaleNormal="100" workbookViewId="0">
      <selection activeCell="A27" sqref="A27:I27"/>
    </sheetView>
  </sheetViews>
  <sheetFormatPr defaultColWidth="9.140625" defaultRowHeight="15"/>
  <cols>
    <col min="1" max="1" width="5.140625" style="55" customWidth="1"/>
    <col min="2" max="2" width="38.7109375" style="55" customWidth="1"/>
    <col min="3" max="3" width="15.140625" style="56" customWidth="1"/>
    <col min="4" max="4" width="5" style="56" customWidth="1"/>
    <col min="5" max="5" width="4.42578125" style="56" customWidth="1"/>
    <col min="6" max="6" width="4" style="56" customWidth="1"/>
    <col min="7" max="7" width="15.140625" style="57" customWidth="1"/>
    <col min="8" max="8" width="14" style="56" customWidth="1"/>
    <col min="9" max="9" width="14.42578125" style="56" customWidth="1"/>
    <col min="10" max="10" width="13.28515625" style="2" customWidth="1"/>
    <col min="11" max="19" width="9.140625" style="2"/>
    <col min="20" max="16384" width="9.140625" style="1"/>
  </cols>
  <sheetData>
    <row r="2" spans="1:9" ht="15.75">
      <c r="A2" s="115" t="s">
        <v>423</v>
      </c>
      <c r="B2" s="115"/>
      <c r="C2" s="115"/>
      <c r="D2" s="115"/>
      <c r="E2" s="115"/>
      <c r="F2" s="115"/>
      <c r="G2" s="115"/>
      <c r="H2" s="115"/>
      <c r="I2" s="115"/>
    </row>
    <row r="3" spans="1:9" ht="15.75">
      <c r="A3" s="83"/>
      <c r="B3" s="83"/>
      <c r="C3" s="83"/>
      <c r="D3" s="83"/>
      <c r="E3" s="83"/>
      <c r="F3" s="83"/>
      <c r="G3" s="83"/>
      <c r="H3" s="83"/>
      <c r="I3" s="83"/>
    </row>
    <row r="4" spans="1:9" ht="15.75">
      <c r="A4" s="83"/>
      <c r="B4" s="83"/>
      <c r="C4" s="83"/>
      <c r="D4" s="83"/>
      <c r="E4" s="83"/>
      <c r="F4" s="148"/>
      <c r="G4" s="149" t="s">
        <v>350</v>
      </c>
      <c r="H4" s="149"/>
      <c r="I4" s="149"/>
    </row>
    <row r="5" spans="1:9" ht="15.75">
      <c r="A5" s="83"/>
      <c r="B5" s="83"/>
      <c r="C5" s="83"/>
      <c r="D5" s="83"/>
      <c r="E5" s="83"/>
      <c r="F5" s="149" t="s">
        <v>351</v>
      </c>
      <c r="G5" s="149"/>
      <c r="H5" s="149"/>
      <c r="I5" s="149"/>
    </row>
    <row r="6" spans="1:9" ht="15.75">
      <c r="A6" s="83"/>
      <c r="B6" s="83"/>
      <c r="C6" s="83"/>
      <c r="D6" s="83"/>
      <c r="E6" s="83"/>
      <c r="F6" s="149" t="s">
        <v>417</v>
      </c>
      <c r="G6" s="149"/>
      <c r="H6" s="149"/>
      <c r="I6" s="149"/>
    </row>
    <row r="7" spans="1:9" ht="15.75">
      <c r="A7" s="83"/>
      <c r="B7" s="83"/>
      <c r="C7" s="83"/>
      <c r="D7" s="83"/>
      <c r="E7" s="83"/>
      <c r="F7" s="149" t="s">
        <v>418</v>
      </c>
      <c r="G7" s="149"/>
      <c r="H7" s="149"/>
      <c r="I7" s="149"/>
    </row>
    <row r="8" spans="1:9" ht="15.75">
      <c r="A8" s="83"/>
      <c r="B8" s="83"/>
      <c r="C8" s="83"/>
      <c r="D8" s="83"/>
      <c r="E8" s="83"/>
      <c r="F8" s="149" t="s">
        <v>419</v>
      </c>
      <c r="G8" s="149"/>
      <c r="H8" s="149"/>
      <c r="I8" s="149"/>
    </row>
    <row r="9" spans="1:9" ht="15.75">
      <c r="A9" s="83"/>
      <c r="B9" s="83"/>
      <c r="C9" s="83"/>
      <c r="D9" s="83"/>
      <c r="E9" s="83"/>
      <c r="F9" s="149" t="s">
        <v>420</v>
      </c>
      <c r="G9" s="149"/>
      <c r="H9" s="149"/>
      <c r="I9" s="149"/>
    </row>
    <row r="10" spans="1:9" ht="15.75">
      <c r="A10" s="83"/>
      <c r="B10" s="83"/>
      <c r="C10" s="83"/>
      <c r="D10" s="83"/>
      <c r="E10" s="83"/>
      <c r="F10" s="149" t="s">
        <v>421</v>
      </c>
      <c r="G10" s="149"/>
      <c r="H10" s="149"/>
      <c r="I10" s="149"/>
    </row>
    <row r="11" spans="1:9" ht="15.75">
      <c r="A11" s="83"/>
      <c r="B11" s="83"/>
      <c r="C11" s="83"/>
      <c r="D11" s="83"/>
      <c r="E11" s="83"/>
      <c r="F11" s="149" t="s">
        <v>422</v>
      </c>
      <c r="G11" s="149"/>
      <c r="H11" s="149"/>
      <c r="I11" s="149"/>
    </row>
    <row r="12" spans="1:9" ht="15.75">
      <c r="A12" s="83"/>
      <c r="B12" s="83"/>
      <c r="C12" s="83"/>
      <c r="D12" s="83"/>
      <c r="E12" s="83"/>
      <c r="F12" s="115"/>
      <c r="G12" s="115"/>
      <c r="H12" s="115"/>
      <c r="I12" s="115"/>
    </row>
    <row r="13" spans="1:9" ht="15.75">
      <c r="A13" s="83"/>
      <c r="B13" s="83"/>
      <c r="C13" s="83"/>
      <c r="D13" s="83"/>
      <c r="E13" s="83"/>
      <c r="F13" s="83"/>
      <c r="G13" s="115" t="s">
        <v>362</v>
      </c>
      <c r="H13" s="115"/>
      <c r="I13" s="115"/>
    </row>
    <row r="14" spans="1:9" ht="15.75">
      <c r="A14" s="7"/>
      <c r="B14" s="10"/>
      <c r="C14" s="11"/>
      <c r="D14" s="11"/>
      <c r="E14" s="11"/>
      <c r="F14" s="12"/>
      <c r="G14" s="11"/>
      <c r="H14" s="11"/>
      <c r="I14" s="11"/>
    </row>
    <row r="15" spans="1:9" ht="15.75">
      <c r="A15" s="115" t="s">
        <v>350</v>
      </c>
      <c r="B15" s="115"/>
      <c r="C15" s="115"/>
      <c r="D15" s="115"/>
      <c r="E15" s="115"/>
      <c r="F15" s="115"/>
      <c r="G15" s="115"/>
      <c r="H15" s="115"/>
      <c r="I15" s="115"/>
    </row>
    <row r="16" spans="1:9" ht="15.75">
      <c r="A16" s="115" t="s">
        <v>351</v>
      </c>
      <c r="B16" s="115"/>
      <c r="C16" s="115"/>
      <c r="D16" s="115"/>
      <c r="E16" s="115"/>
      <c r="F16" s="115"/>
      <c r="G16" s="115"/>
      <c r="H16" s="115"/>
      <c r="I16" s="115"/>
    </row>
    <row r="17" spans="1:12" ht="15.75">
      <c r="A17" s="115" t="s">
        <v>352</v>
      </c>
      <c r="B17" s="115"/>
      <c r="C17" s="115"/>
      <c r="D17" s="115"/>
      <c r="E17" s="115"/>
      <c r="F17" s="115"/>
      <c r="G17" s="115"/>
      <c r="H17" s="115"/>
      <c r="I17" s="115"/>
    </row>
    <row r="18" spans="1:12" ht="15.75">
      <c r="A18" s="115" t="s">
        <v>353</v>
      </c>
      <c r="B18" s="115"/>
      <c r="C18" s="115"/>
      <c r="D18" s="115"/>
      <c r="E18" s="115"/>
      <c r="F18" s="115"/>
      <c r="G18" s="115"/>
      <c r="H18" s="115"/>
      <c r="I18" s="115"/>
    </row>
    <row r="19" spans="1:12" ht="15.75">
      <c r="A19" s="115" t="s">
        <v>358</v>
      </c>
      <c r="B19" s="115"/>
      <c r="C19" s="115"/>
      <c r="D19" s="115"/>
      <c r="E19" s="115"/>
      <c r="F19" s="115"/>
      <c r="G19" s="115"/>
      <c r="H19" s="115"/>
      <c r="I19" s="115"/>
    </row>
    <row r="20" spans="1:12" ht="15.75">
      <c r="A20" s="7"/>
      <c r="B20" s="7"/>
      <c r="C20" s="8"/>
      <c r="D20" s="8"/>
      <c r="E20" s="8"/>
      <c r="F20" s="8"/>
      <c r="G20" s="8"/>
      <c r="H20" s="8"/>
      <c r="I20" s="8"/>
    </row>
    <row r="21" spans="1:12" ht="15.75">
      <c r="A21" s="117" t="s">
        <v>354</v>
      </c>
      <c r="B21" s="117"/>
      <c r="C21" s="117"/>
      <c r="D21" s="117"/>
      <c r="E21" s="117"/>
      <c r="F21" s="117"/>
      <c r="G21" s="117"/>
      <c r="H21" s="117"/>
      <c r="I21" s="8"/>
    </row>
    <row r="22" spans="1:12" ht="15.75">
      <c r="A22" s="118" t="s">
        <v>355</v>
      </c>
      <c r="B22" s="118"/>
      <c r="C22" s="118"/>
      <c r="D22" s="118"/>
      <c r="E22" s="118"/>
      <c r="F22" s="118"/>
      <c r="G22" s="118"/>
      <c r="H22" s="118"/>
      <c r="I22" s="8"/>
    </row>
    <row r="23" spans="1:12" ht="15.75">
      <c r="A23" s="117" t="s">
        <v>356</v>
      </c>
      <c r="B23" s="117"/>
      <c r="C23" s="117"/>
      <c r="D23" s="117"/>
      <c r="E23" s="117"/>
      <c r="F23" s="117"/>
      <c r="G23" s="117"/>
      <c r="H23" s="117"/>
      <c r="I23" s="8"/>
    </row>
    <row r="24" spans="1:12" ht="15.75">
      <c r="A24" s="117" t="s">
        <v>357</v>
      </c>
      <c r="B24" s="117"/>
      <c r="C24" s="117"/>
      <c r="D24" s="117"/>
      <c r="E24" s="117"/>
      <c r="F24" s="117"/>
      <c r="G24" s="117"/>
      <c r="H24" s="117"/>
      <c r="I24" s="8"/>
    </row>
    <row r="25" spans="1:12" ht="15.75">
      <c r="A25" s="7"/>
      <c r="B25" s="7"/>
      <c r="C25" s="8"/>
      <c r="D25" s="8"/>
      <c r="E25" s="8"/>
      <c r="F25" s="8"/>
      <c r="G25" s="8"/>
      <c r="H25" s="8"/>
      <c r="I25" s="8"/>
    </row>
    <row r="26" spans="1:12" ht="15.75">
      <c r="A26" s="7"/>
      <c r="B26" s="7"/>
      <c r="C26" s="8"/>
      <c r="D26" s="8"/>
      <c r="E26" s="8"/>
      <c r="F26" s="8"/>
      <c r="G26" s="8"/>
      <c r="H26" s="8"/>
      <c r="I26" s="8"/>
    </row>
    <row r="27" spans="1:12" ht="11.25" customHeight="1">
      <c r="A27" s="116"/>
      <c r="B27" s="116"/>
      <c r="C27" s="116"/>
      <c r="D27" s="116"/>
      <c r="E27" s="116"/>
      <c r="F27" s="116"/>
      <c r="G27" s="116"/>
      <c r="H27" s="116"/>
      <c r="I27" s="116"/>
    </row>
    <row r="28" spans="1:12" ht="14.45" customHeight="1">
      <c r="A28" s="102" t="s">
        <v>0</v>
      </c>
      <c r="B28" s="102" t="s">
        <v>1</v>
      </c>
      <c r="C28" s="103" t="s">
        <v>2</v>
      </c>
      <c r="D28" s="103" t="s">
        <v>3</v>
      </c>
      <c r="E28" s="103" t="s">
        <v>4</v>
      </c>
      <c r="F28" s="103" t="s">
        <v>5</v>
      </c>
      <c r="G28" s="104" t="s">
        <v>248</v>
      </c>
      <c r="H28" s="105"/>
      <c r="I28" s="106"/>
    </row>
    <row r="29" spans="1:12" ht="18.75" customHeight="1">
      <c r="A29" s="102"/>
      <c r="B29" s="102"/>
      <c r="C29" s="103"/>
      <c r="D29" s="103"/>
      <c r="E29" s="103"/>
      <c r="F29" s="103"/>
      <c r="G29" s="13" t="s">
        <v>249</v>
      </c>
      <c r="H29" s="17" t="s">
        <v>250</v>
      </c>
      <c r="I29" s="14" t="s">
        <v>251</v>
      </c>
    </row>
    <row r="30" spans="1:12" ht="15.75">
      <c r="A30" s="15">
        <v>1</v>
      </c>
      <c r="B30" s="16">
        <v>2</v>
      </c>
      <c r="C30" s="17">
        <v>3</v>
      </c>
      <c r="D30" s="17">
        <v>4</v>
      </c>
      <c r="E30" s="17">
        <v>5</v>
      </c>
      <c r="F30" s="17">
        <v>6</v>
      </c>
      <c r="G30" s="18">
        <v>7</v>
      </c>
      <c r="H30" s="19">
        <v>8</v>
      </c>
      <c r="I30" s="14">
        <v>9</v>
      </c>
    </row>
    <row r="31" spans="1:12" ht="13.15" customHeight="1">
      <c r="A31" s="107"/>
      <c r="B31" s="100" t="s">
        <v>6</v>
      </c>
      <c r="C31" s="108"/>
      <c r="D31" s="99"/>
      <c r="E31" s="99"/>
      <c r="F31" s="99"/>
      <c r="G31" s="97">
        <f>G33+G112+G122+G160+G167+G199+G234+G244+G249</f>
        <v>358535.32000000007</v>
      </c>
      <c r="H31" s="97">
        <f>H33+H112+H122+H160+H167+H200+H235+H245+H250</f>
        <v>258669.30000000002</v>
      </c>
      <c r="I31" s="97">
        <f>I33+I112+I122+I160+I167+I200+I235+I245+I250</f>
        <v>267061</v>
      </c>
      <c r="J31" s="4"/>
      <c r="K31" s="5"/>
      <c r="L31" s="5"/>
    </row>
    <row r="32" spans="1:12" ht="13.15" customHeight="1">
      <c r="A32" s="107"/>
      <c r="B32" s="101"/>
      <c r="C32" s="108"/>
      <c r="D32" s="99"/>
      <c r="E32" s="99"/>
      <c r="F32" s="99"/>
      <c r="G32" s="97"/>
      <c r="H32" s="97"/>
      <c r="I32" s="97"/>
    </row>
    <row r="33" spans="1:10" ht="55.5" customHeight="1">
      <c r="A33" s="20">
        <v>1</v>
      </c>
      <c r="B33" s="21" t="s">
        <v>252</v>
      </c>
      <c r="C33" s="22" t="s">
        <v>7</v>
      </c>
      <c r="D33" s="9"/>
      <c r="E33" s="9"/>
      <c r="F33" s="9"/>
      <c r="G33" s="23">
        <f>G34+G69+G86+G93+G105+G101</f>
        <v>214081.80000000002</v>
      </c>
      <c r="H33" s="23">
        <f>H34+H69+H86+H93+H105+H101</f>
        <v>187319.7</v>
      </c>
      <c r="I33" s="23">
        <f>I34+I69+I86+I93+I105+I101</f>
        <v>192648.1</v>
      </c>
      <c r="J33" s="3"/>
    </row>
    <row r="34" spans="1:10" ht="51.75" customHeight="1">
      <c r="A34" s="20" t="s">
        <v>253</v>
      </c>
      <c r="B34" s="21" t="s">
        <v>8</v>
      </c>
      <c r="C34" s="22" t="s">
        <v>9</v>
      </c>
      <c r="D34" s="24"/>
      <c r="E34" s="24"/>
      <c r="F34" s="24"/>
      <c r="G34" s="23">
        <f>G35+G46+G66</f>
        <v>179913.60000000001</v>
      </c>
      <c r="H34" s="90">
        <f t="shared" ref="H34:I34" si="0">H35+H46+H66</f>
        <v>159937.5</v>
      </c>
      <c r="I34" s="90">
        <f t="shared" si="0"/>
        <v>163000.29999999999</v>
      </c>
    </row>
    <row r="35" spans="1:10" ht="39" customHeight="1">
      <c r="A35" s="20" t="s">
        <v>254</v>
      </c>
      <c r="B35" s="21" t="s">
        <v>10</v>
      </c>
      <c r="C35" s="22" t="s">
        <v>11</v>
      </c>
      <c r="D35" s="24"/>
      <c r="E35" s="24"/>
      <c r="F35" s="24"/>
      <c r="G35" s="23">
        <f>G39+G41+G42+G43+G40+G44+G37+G38+G36+G45</f>
        <v>32437.5</v>
      </c>
      <c r="H35" s="72">
        <f t="shared" ref="H35:I35" si="1">H39+H41+H42+H43+H40+H44+H37+H38+H36</f>
        <v>31620.7</v>
      </c>
      <c r="I35" s="72">
        <f t="shared" si="1"/>
        <v>32864.9</v>
      </c>
    </row>
    <row r="36" spans="1:10" ht="180" customHeight="1">
      <c r="A36" s="20"/>
      <c r="B36" s="26" t="s">
        <v>28</v>
      </c>
      <c r="C36" s="68" t="s">
        <v>368</v>
      </c>
      <c r="D36" s="24">
        <v>300</v>
      </c>
      <c r="E36" s="24">
        <v>10</v>
      </c>
      <c r="F36" s="24" t="s">
        <v>218</v>
      </c>
      <c r="G36" s="23">
        <v>116</v>
      </c>
      <c r="H36" s="27">
        <v>116</v>
      </c>
      <c r="I36" s="28">
        <v>116</v>
      </c>
    </row>
    <row r="37" spans="1:10" ht="213" customHeight="1">
      <c r="A37" s="25"/>
      <c r="B37" s="26" t="s">
        <v>19</v>
      </c>
      <c r="C37" s="22" t="s">
        <v>20</v>
      </c>
      <c r="D37" s="24">
        <v>100</v>
      </c>
      <c r="E37" s="24" t="s">
        <v>214</v>
      </c>
      <c r="F37" s="24" t="s">
        <v>215</v>
      </c>
      <c r="G37" s="23">
        <v>17643</v>
      </c>
      <c r="H37" s="27">
        <v>19464.599999999999</v>
      </c>
      <c r="I37" s="28">
        <v>20632.5</v>
      </c>
    </row>
    <row r="38" spans="1:10" ht="129.75" customHeight="1">
      <c r="A38" s="25"/>
      <c r="B38" s="26" t="s">
        <v>21</v>
      </c>
      <c r="C38" s="22" t="s">
        <v>20</v>
      </c>
      <c r="D38" s="24">
        <v>200</v>
      </c>
      <c r="E38" s="24" t="s">
        <v>214</v>
      </c>
      <c r="F38" s="24" t="s">
        <v>215</v>
      </c>
      <c r="G38" s="23">
        <v>213.5</v>
      </c>
      <c r="H38" s="27">
        <v>129.4</v>
      </c>
      <c r="I38" s="28">
        <v>96.4</v>
      </c>
    </row>
    <row r="39" spans="1:10" ht="169.5" customHeight="1">
      <c r="A39" s="25"/>
      <c r="B39" s="26" t="s">
        <v>12</v>
      </c>
      <c r="C39" s="22" t="s">
        <v>13</v>
      </c>
      <c r="D39" s="24">
        <v>100</v>
      </c>
      <c r="E39" s="24" t="s">
        <v>214</v>
      </c>
      <c r="F39" s="24" t="s">
        <v>215</v>
      </c>
      <c r="G39" s="23">
        <v>6486.7</v>
      </c>
      <c r="H39" s="27">
        <v>6733.1</v>
      </c>
      <c r="I39" s="28">
        <v>7002.5</v>
      </c>
    </row>
    <row r="40" spans="1:10" ht="63.75" hidden="1" customHeight="1">
      <c r="A40" s="25"/>
      <c r="B40" s="26" t="s">
        <v>12</v>
      </c>
      <c r="C40" s="22" t="s">
        <v>255</v>
      </c>
      <c r="D40" s="24">
        <v>100</v>
      </c>
      <c r="E40" s="24" t="s">
        <v>214</v>
      </c>
      <c r="F40" s="24" t="s">
        <v>215</v>
      </c>
      <c r="G40" s="23">
        <v>0</v>
      </c>
      <c r="H40" s="27">
        <v>0</v>
      </c>
      <c r="I40" s="28">
        <v>0</v>
      </c>
    </row>
    <row r="41" spans="1:10" ht="93" customHeight="1">
      <c r="A41" s="25"/>
      <c r="B41" s="26" t="s">
        <v>14</v>
      </c>
      <c r="C41" s="22" t="s">
        <v>13</v>
      </c>
      <c r="D41" s="24">
        <v>200</v>
      </c>
      <c r="E41" s="24" t="s">
        <v>214</v>
      </c>
      <c r="F41" s="24" t="s">
        <v>215</v>
      </c>
      <c r="G41" s="88">
        <v>7571.3</v>
      </c>
      <c r="H41" s="27">
        <v>5167.6000000000004</v>
      </c>
      <c r="I41" s="28">
        <v>5007.5</v>
      </c>
    </row>
    <row r="42" spans="1:10" ht="70.5" customHeight="1">
      <c r="A42" s="25"/>
      <c r="B42" s="26" t="s">
        <v>15</v>
      </c>
      <c r="C42" s="22" t="s">
        <v>13</v>
      </c>
      <c r="D42" s="24">
        <v>800</v>
      </c>
      <c r="E42" s="24" t="s">
        <v>214</v>
      </c>
      <c r="F42" s="24" t="s">
        <v>215</v>
      </c>
      <c r="G42" s="88">
        <v>97</v>
      </c>
      <c r="H42" s="27">
        <v>10</v>
      </c>
      <c r="I42" s="28">
        <v>10</v>
      </c>
    </row>
    <row r="43" spans="1:10" ht="72.75" hidden="1" customHeight="1">
      <c r="A43" s="25"/>
      <c r="B43" s="26" t="s">
        <v>17</v>
      </c>
      <c r="C43" s="22" t="s">
        <v>18</v>
      </c>
      <c r="D43" s="24">
        <v>200</v>
      </c>
      <c r="E43" s="24" t="s">
        <v>214</v>
      </c>
      <c r="F43" s="24" t="s">
        <v>215</v>
      </c>
      <c r="G43" s="23"/>
      <c r="H43" s="27"/>
      <c r="I43" s="28"/>
    </row>
    <row r="44" spans="1:10" ht="133.5" hidden="1" customHeight="1">
      <c r="A44" s="25"/>
      <c r="B44" s="26" t="s">
        <v>21</v>
      </c>
      <c r="C44" s="22" t="s">
        <v>256</v>
      </c>
      <c r="D44" s="24" t="s">
        <v>228</v>
      </c>
      <c r="E44" s="24" t="s">
        <v>214</v>
      </c>
      <c r="F44" s="24" t="s">
        <v>215</v>
      </c>
      <c r="G44" s="23"/>
      <c r="H44" s="29"/>
      <c r="I44" s="28"/>
    </row>
    <row r="45" spans="1:10" ht="111.75" customHeight="1">
      <c r="A45" s="84"/>
      <c r="B45" s="91" t="s">
        <v>374</v>
      </c>
      <c r="C45" s="30" t="s">
        <v>375</v>
      </c>
      <c r="D45" s="44">
        <v>200</v>
      </c>
      <c r="E45" s="85" t="s">
        <v>214</v>
      </c>
      <c r="F45" s="85" t="s">
        <v>215</v>
      </c>
      <c r="G45" s="90">
        <v>310</v>
      </c>
      <c r="H45" s="119">
        <v>0</v>
      </c>
      <c r="I45" s="88">
        <v>0</v>
      </c>
    </row>
    <row r="46" spans="1:10" ht="31.5">
      <c r="A46" s="20" t="s">
        <v>258</v>
      </c>
      <c r="B46" s="21" t="s">
        <v>22</v>
      </c>
      <c r="C46" s="22" t="s">
        <v>23</v>
      </c>
      <c r="D46" s="24"/>
      <c r="E46" s="24" t="s">
        <v>214</v>
      </c>
      <c r="F46" s="24" t="s">
        <v>217</v>
      </c>
      <c r="G46" s="23">
        <f>G47+G49+G50+G51+G53+G54+G55+G57+G58+G59+G60+G61++G62+G64+G65</f>
        <v>145868.6</v>
      </c>
      <c r="H46" s="90">
        <f t="shared" ref="H46:I46" si="2">H47+H49+H50+H51+H53+H54+H55+H57+H58+H59+H60+H61++H62+H64+H65</f>
        <v>128316.79999999999</v>
      </c>
      <c r="I46" s="90">
        <f t="shared" si="2"/>
        <v>130135.4</v>
      </c>
    </row>
    <row r="47" spans="1:10" ht="31.5">
      <c r="A47" s="20"/>
      <c r="B47" s="26" t="s">
        <v>227</v>
      </c>
      <c r="C47" s="49" t="s">
        <v>367</v>
      </c>
      <c r="D47" s="24" t="s">
        <v>228</v>
      </c>
      <c r="E47" s="24" t="s">
        <v>214</v>
      </c>
      <c r="F47" s="24" t="s">
        <v>217</v>
      </c>
      <c r="G47" s="23">
        <v>100</v>
      </c>
      <c r="H47" s="27">
        <v>100</v>
      </c>
      <c r="I47" s="28">
        <v>100</v>
      </c>
    </row>
    <row r="48" spans="1:10" ht="78.75" hidden="1">
      <c r="A48" s="20"/>
      <c r="B48" s="26" t="s">
        <v>259</v>
      </c>
      <c r="C48" s="49" t="s">
        <v>367</v>
      </c>
      <c r="D48" s="24" t="s">
        <v>228</v>
      </c>
      <c r="E48" s="24" t="s">
        <v>214</v>
      </c>
      <c r="F48" s="24" t="s">
        <v>217</v>
      </c>
      <c r="G48" s="23"/>
      <c r="H48" s="27"/>
      <c r="I48" s="28"/>
    </row>
    <row r="49" spans="1:9" ht="63">
      <c r="A49" s="20"/>
      <c r="B49" s="73" t="s">
        <v>366</v>
      </c>
      <c r="C49" s="49" t="s">
        <v>367</v>
      </c>
      <c r="D49" s="67" t="s">
        <v>228</v>
      </c>
      <c r="E49" s="67" t="s">
        <v>214</v>
      </c>
      <c r="F49" s="67" t="s">
        <v>217</v>
      </c>
      <c r="G49" s="72">
        <v>1</v>
      </c>
      <c r="H49" s="71">
        <v>1</v>
      </c>
      <c r="I49" s="70">
        <v>1</v>
      </c>
    </row>
    <row r="50" spans="1:9" ht="248.25" customHeight="1">
      <c r="A50" s="25"/>
      <c r="B50" s="26" t="s">
        <v>24</v>
      </c>
      <c r="C50" s="22" t="s">
        <v>25</v>
      </c>
      <c r="D50" s="24">
        <v>100</v>
      </c>
      <c r="E50" s="24" t="s">
        <v>214</v>
      </c>
      <c r="F50" s="24" t="s">
        <v>217</v>
      </c>
      <c r="G50" s="88">
        <v>102341.7</v>
      </c>
      <c r="H50" s="27">
        <v>111361.7</v>
      </c>
      <c r="I50" s="28">
        <v>118043.4</v>
      </c>
    </row>
    <row r="51" spans="1:9" ht="0.75" customHeight="1">
      <c r="A51" s="94"/>
      <c r="B51" s="95" t="s">
        <v>26</v>
      </c>
      <c r="C51" s="96" t="s">
        <v>25</v>
      </c>
      <c r="D51" s="98">
        <v>200</v>
      </c>
      <c r="E51" s="98" t="s">
        <v>214</v>
      </c>
      <c r="F51" s="98" t="s">
        <v>217</v>
      </c>
      <c r="G51" s="113">
        <v>893.1</v>
      </c>
      <c r="H51" s="109">
        <v>1735.7</v>
      </c>
      <c r="I51" s="109">
        <v>1368.9</v>
      </c>
    </row>
    <row r="52" spans="1:9" ht="159" customHeight="1">
      <c r="A52" s="94"/>
      <c r="B52" s="95"/>
      <c r="C52" s="96"/>
      <c r="D52" s="98"/>
      <c r="E52" s="98"/>
      <c r="F52" s="98"/>
      <c r="G52" s="113"/>
      <c r="H52" s="110"/>
      <c r="I52" s="110"/>
    </row>
    <row r="53" spans="1:9" ht="81.75" customHeight="1">
      <c r="A53" s="25"/>
      <c r="B53" s="26" t="s">
        <v>27</v>
      </c>
      <c r="C53" s="86" t="s">
        <v>260</v>
      </c>
      <c r="D53" s="24">
        <v>200</v>
      </c>
      <c r="E53" s="24" t="s">
        <v>214</v>
      </c>
      <c r="F53" s="24" t="s">
        <v>217</v>
      </c>
      <c r="G53" s="23">
        <v>690</v>
      </c>
      <c r="H53" s="70">
        <v>528</v>
      </c>
      <c r="I53" s="28">
        <v>545</v>
      </c>
    </row>
    <row r="54" spans="1:9" ht="81.75" customHeight="1">
      <c r="A54" s="84"/>
      <c r="B54" s="91" t="s">
        <v>378</v>
      </c>
      <c r="C54" s="86" t="s">
        <v>260</v>
      </c>
      <c r="D54" s="85" t="s">
        <v>228</v>
      </c>
      <c r="E54" s="85" t="s">
        <v>214</v>
      </c>
      <c r="F54" s="85" t="s">
        <v>217</v>
      </c>
      <c r="G54" s="90">
        <v>690</v>
      </c>
      <c r="H54" s="88">
        <v>528</v>
      </c>
      <c r="I54" s="88">
        <v>545</v>
      </c>
    </row>
    <row r="55" spans="1:9" ht="158.25" customHeight="1">
      <c r="A55" s="25"/>
      <c r="B55" s="26" t="s">
        <v>29</v>
      </c>
      <c r="C55" s="22" t="s">
        <v>30</v>
      </c>
      <c r="D55" s="24">
        <v>100</v>
      </c>
      <c r="E55" s="24" t="s">
        <v>214</v>
      </c>
      <c r="F55" s="24" t="s">
        <v>217</v>
      </c>
      <c r="G55" s="23">
        <v>543.5</v>
      </c>
      <c r="H55" s="27">
        <v>564.29999999999995</v>
      </c>
      <c r="I55" s="28">
        <v>586.79999999999995</v>
      </c>
    </row>
    <row r="56" spans="1:9" ht="21.75" hidden="1" customHeight="1">
      <c r="A56" s="25"/>
      <c r="B56" s="26" t="s">
        <v>29</v>
      </c>
      <c r="C56" s="22" t="s">
        <v>33</v>
      </c>
      <c r="D56" s="24">
        <v>100</v>
      </c>
      <c r="E56" s="24" t="s">
        <v>214</v>
      </c>
      <c r="F56" s="24" t="s">
        <v>217</v>
      </c>
      <c r="G56" s="23"/>
      <c r="H56" s="27"/>
      <c r="I56" s="28"/>
    </row>
    <row r="57" spans="1:9" ht="88.5" customHeight="1">
      <c r="A57" s="25"/>
      <c r="B57" s="26" t="s">
        <v>31</v>
      </c>
      <c r="C57" s="22" t="s">
        <v>30</v>
      </c>
      <c r="D57" s="24">
        <v>200</v>
      </c>
      <c r="E57" s="24" t="s">
        <v>214</v>
      </c>
      <c r="F57" s="24" t="s">
        <v>217</v>
      </c>
      <c r="G57" s="23">
        <v>29734.3</v>
      </c>
      <c r="H57" s="70">
        <v>13423.9</v>
      </c>
      <c r="I57" s="28">
        <v>8871.1</v>
      </c>
    </row>
    <row r="58" spans="1:9" ht="68.25" customHeight="1">
      <c r="A58" s="25"/>
      <c r="B58" s="26" t="s">
        <v>32</v>
      </c>
      <c r="C58" s="22" t="s">
        <v>30</v>
      </c>
      <c r="D58" s="24">
        <v>800</v>
      </c>
      <c r="E58" s="24" t="s">
        <v>214</v>
      </c>
      <c r="F58" s="24" t="s">
        <v>217</v>
      </c>
      <c r="G58" s="31">
        <v>1617.9</v>
      </c>
      <c r="H58" s="69">
        <v>74.2</v>
      </c>
      <c r="I58" s="69">
        <v>74.2</v>
      </c>
    </row>
    <row r="59" spans="1:9" ht="129.75" customHeight="1">
      <c r="A59" s="25"/>
      <c r="B59" s="120" t="s">
        <v>376</v>
      </c>
      <c r="C59" s="30" t="s">
        <v>377</v>
      </c>
      <c r="D59" s="44">
        <v>200</v>
      </c>
      <c r="E59" s="85" t="s">
        <v>214</v>
      </c>
      <c r="F59" s="85" t="s">
        <v>217</v>
      </c>
      <c r="G59" s="31">
        <v>701.7</v>
      </c>
      <c r="H59" s="87">
        <v>0</v>
      </c>
      <c r="I59" s="87">
        <v>0</v>
      </c>
    </row>
    <row r="60" spans="1:9" ht="43.5" customHeight="1">
      <c r="A60" s="25"/>
      <c r="B60" s="42" t="s">
        <v>383</v>
      </c>
      <c r="C60" s="49" t="s">
        <v>384</v>
      </c>
      <c r="D60" s="86">
        <v>200</v>
      </c>
      <c r="E60" s="85" t="s">
        <v>214</v>
      </c>
      <c r="F60" s="85" t="s">
        <v>217</v>
      </c>
      <c r="G60" s="74">
        <v>1890.4</v>
      </c>
      <c r="H60" s="75">
        <v>0</v>
      </c>
      <c r="I60" s="75">
        <v>0</v>
      </c>
    </row>
    <row r="61" spans="1:9" ht="86.25" customHeight="1">
      <c r="A61" s="34"/>
      <c r="B61" s="42" t="s">
        <v>385</v>
      </c>
      <c r="C61" s="49" t="s">
        <v>384</v>
      </c>
      <c r="D61" s="86">
        <v>200</v>
      </c>
      <c r="E61" s="36" t="s">
        <v>214</v>
      </c>
      <c r="F61" s="36" t="s">
        <v>217</v>
      </c>
      <c r="G61" s="74">
        <v>1.9</v>
      </c>
      <c r="H61" s="75">
        <v>0</v>
      </c>
      <c r="I61" s="75">
        <v>0</v>
      </c>
    </row>
    <row r="62" spans="1:9" ht="61.5" customHeight="1">
      <c r="A62" s="123"/>
      <c r="B62" s="124" t="s">
        <v>386</v>
      </c>
      <c r="C62" s="125" t="s">
        <v>388</v>
      </c>
      <c r="D62" s="125">
        <v>400</v>
      </c>
      <c r="E62" s="126">
        <v>11</v>
      </c>
      <c r="F62" s="127" t="s">
        <v>221</v>
      </c>
      <c r="G62" s="74">
        <v>6607.1</v>
      </c>
      <c r="H62" s="74">
        <v>0</v>
      </c>
      <c r="I62" s="74">
        <v>0</v>
      </c>
    </row>
    <row r="63" spans="1:9" ht="17.25" hidden="1" customHeight="1">
      <c r="A63" s="123"/>
      <c r="B63" s="128"/>
      <c r="C63" s="125"/>
      <c r="D63" s="125"/>
      <c r="E63" s="126"/>
      <c r="F63" s="129"/>
      <c r="G63" s="74"/>
      <c r="H63" s="74">
        <v>0</v>
      </c>
      <c r="I63" s="74">
        <v>0</v>
      </c>
    </row>
    <row r="64" spans="1:9" ht="72" customHeight="1">
      <c r="A64" s="123"/>
      <c r="B64" s="121" t="s">
        <v>387</v>
      </c>
      <c r="C64" s="130" t="s">
        <v>388</v>
      </c>
      <c r="D64" s="130">
        <v>400</v>
      </c>
      <c r="E64" s="131">
        <v>11</v>
      </c>
      <c r="F64" s="132" t="s">
        <v>221</v>
      </c>
      <c r="G64" s="74">
        <v>6.6</v>
      </c>
      <c r="H64" s="74">
        <v>0</v>
      </c>
      <c r="I64" s="74">
        <v>0</v>
      </c>
    </row>
    <row r="65" spans="1:9" ht="72" customHeight="1">
      <c r="A65" s="84"/>
      <c r="B65" s="37" t="s">
        <v>16</v>
      </c>
      <c r="C65" s="86" t="s">
        <v>257</v>
      </c>
      <c r="D65" s="85">
        <v>200</v>
      </c>
      <c r="E65" s="85" t="s">
        <v>214</v>
      </c>
      <c r="F65" s="85" t="s">
        <v>216</v>
      </c>
      <c r="G65" s="31">
        <v>49.4</v>
      </c>
      <c r="H65" s="87">
        <v>0</v>
      </c>
      <c r="I65" s="87">
        <v>0</v>
      </c>
    </row>
    <row r="66" spans="1:9" ht="46.5" customHeight="1">
      <c r="A66" s="25"/>
      <c r="B66" s="42" t="s">
        <v>379</v>
      </c>
      <c r="C66" s="49" t="s">
        <v>382</v>
      </c>
      <c r="D66" s="86"/>
      <c r="E66" s="85" t="s">
        <v>214</v>
      </c>
      <c r="F66" s="85" t="s">
        <v>217</v>
      </c>
      <c r="G66" s="74">
        <f>G67+G68</f>
        <v>1607.5</v>
      </c>
      <c r="H66" s="74">
        <f>H67+H68</f>
        <v>0</v>
      </c>
      <c r="I66" s="74">
        <f>I67+I68</f>
        <v>0</v>
      </c>
    </row>
    <row r="67" spans="1:9" ht="92.25" customHeight="1">
      <c r="A67" s="25"/>
      <c r="B67" s="42" t="s">
        <v>380</v>
      </c>
      <c r="C67" s="49" t="s">
        <v>382</v>
      </c>
      <c r="D67" s="86">
        <v>200</v>
      </c>
      <c r="E67" s="36" t="s">
        <v>214</v>
      </c>
      <c r="F67" s="36" t="s">
        <v>217</v>
      </c>
      <c r="G67" s="74">
        <v>1605.9</v>
      </c>
      <c r="H67" s="74">
        <v>0</v>
      </c>
      <c r="I67" s="74">
        <v>0</v>
      </c>
    </row>
    <row r="68" spans="1:9" ht="105" customHeight="1">
      <c r="A68" s="25"/>
      <c r="B68" s="42" t="s">
        <v>381</v>
      </c>
      <c r="C68" s="49" t="s">
        <v>382</v>
      </c>
      <c r="D68" s="86">
        <v>200</v>
      </c>
      <c r="E68" s="85" t="s">
        <v>214</v>
      </c>
      <c r="F68" s="85" t="s">
        <v>217</v>
      </c>
      <c r="G68" s="74">
        <v>1.6</v>
      </c>
      <c r="H68" s="74">
        <v>0</v>
      </c>
      <c r="I68" s="74">
        <v>0</v>
      </c>
    </row>
    <row r="69" spans="1:9" ht="62.25" customHeight="1">
      <c r="A69" s="20" t="s">
        <v>261</v>
      </c>
      <c r="B69" s="21" t="s">
        <v>34</v>
      </c>
      <c r="C69" s="22" t="s">
        <v>35</v>
      </c>
      <c r="D69" s="24"/>
      <c r="E69" s="24"/>
      <c r="F69" s="24"/>
      <c r="G69" s="23">
        <f>G70+G72+G74+G77+G79+G81+G83+G76</f>
        <v>5373.8</v>
      </c>
      <c r="H69" s="23">
        <f t="shared" ref="H69:I69" si="3">H70+H72+H74+H77+H79+H81+H83+H76</f>
        <v>3706.2</v>
      </c>
      <c r="I69" s="23">
        <f t="shared" si="3"/>
        <v>3541</v>
      </c>
    </row>
    <row r="70" spans="1:9" ht="107.25" customHeight="1">
      <c r="A70" s="20" t="s">
        <v>262</v>
      </c>
      <c r="B70" s="21" t="s">
        <v>36</v>
      </c>
      <c r="C70" s="22" t="s">
        <v>37</v>
      </c>
      <c r="D70" s="24"/>
      <c r="E70" s="24"/>
      <c r="F70" s="24"/>
      <c r="G70" s="23">
        <f>G71</f>
        <v>273.8</v>
      </c>
      <c r="H70" s="23">
        <f t="shared" ref="H70:I70" si="4">H71</f>
        <v>284.2</v>
      </c>
      <c r="I70" s="23">
        <f t="shared" si="4"/>
        <v>151</v>
      </c>
    </row>
    <row r="71" spans="1:9" ht="105.75" customHeight="1">
      <c r="A71" s="20"/>
      <c r="B71" s="21" t="s">
        <v>38</v>
      </c>
      <c r="C71" s="22" t="s">
        <v>39</v>
      </c>
      <c r="D71" s="24">
        <v>300</v>
      </c>
      <c r="E71" s="24">
        <v>10</v>
      </c>
      <c r="F71" s="24" t="s">
        <v>218</v>
      </c>
      <c r="G71" s="23">
        <v>273.8</v>
      </c>
      <c r="H71" s="70">
        <v>284.2</v>
      </c>
      <c r="I71" s="28">
        <v>151</v>
      </c>
    </row>
    <row r="72" spans="1:9" ht="90" customHeight="1">
      <c r="A72" s="20" t="s">
        <v>262</v>
      </c>
      <c r="B72" s="21" t="s">
        <v>40</v>
      </c>
      <c r="C72" s="22" t="s">
        <v>41</v>
      </c>
      <c r="D72" s="24"/>
      <c r="E72" s="24"/>
      <c r="F72" s="24"/>
      <c r="G72" s="23">
        <f>G73</f>
        <v>1229</v>
      </c>
      <c r="H72" s="23">
        <f t="shared" ref="H72:I72" si="5">H73</f>
        <v>663</v>
      </c>
      <c r="I72" s="23">
        <f t="shared" si="5"/>
        <v>690</v>
      </c>
    </row>
    <row r="73" spans="1:9" ht="65.25" customHeight="1">
      <c r="A73" s="25"/>
      <c r="B73" s="26" t="s">
        <v>42</v>
      </c>
      <c r="C73" s="49" t="s">
        <v>371</v>
      </c>
      <c r="D73" s="24">
        <v>300</v>
      </c>
      <c r="E73" s="24">
        <v>10</v>
      </c>
      <c r="F73" s="24" t="s">
        <v>218</v>
      </c>
      <c r="G73" s="74">
        <v>1229</v>
      </c>
      <c r="H73" s="74">
        <v>663</v>
      </c>
      <c r="I73" s="74">
        <v>690</v>
      </c>
    </row>
    <row r="74" spans="1:9" ht="65.25" customHeight="1">
      <c r="A74" s="20" t="s">
        <v>263</v>
      </c>
      <c r="B74" s="21" t="s">
        <v>43</v>
      </c>
      <c r="C74" s="22" t="s">
        <v>44</v>
      </c>
      <c r="D74" s="24"/>
      <c r="E74" s="24"/>
      <c r="F74" s="24"/>
      <c r="G74" s="23">
        <f>G75</f>
        <v>1799</v>
      </c>
      <c r="H74" s="23">
        <f t="shared" ref="H74:I74" si="6">H75</f>
        <v>1260</v>
      </c>
      <c r="I74" s="23">
        <f t="shared" si="6"/>
        <v>1200</v>
      </c>
    </row>
    <row r="75" spans="1:9" ht="64.5" customHeight="1">
      <c r="A75" s="20"/>
      <c r="B75" s="21" t="s">
        <v>45</v>
      </c>
      <c r="C75" s="49" t="s">
        <v>369</v>
      </c>
      <c r="D75" s="24">
        <v>300</v>
      </c>
      <c r="E75" s="24">
        <v>10</v>
      </c>
      <c r="F75" s="24" t="s">
        <v>218</v>
      </c>
      <c r="G75" s="74">
        <v>1799</v>
      </c>
      <c r="H75" s="74">
        <v>1260</v>
      </c>
      <c r="I75" s="74">
        <v>1200</v>
      </c>
    </row>
    <row r="76" spans="1:9" ht="65.25" hidden="1" customHeight="1">
      <c r="A76" s="38"/>
      <c r="B76" s="39" t="s">
        <v>52</v>
      </c>
      <c r="C76" s="30" t="s">
        <v>55</v>
      </c>
      <c r="D76" s="24" t="s">
        <v>231</v>
      </c>
      <c r="E76" s="24" t="s">
        <v>232</v>
      </c>
      <c r="F76" s="24" t="s">
        <v>218</v>
      </c>
      <c r="G76" s="23">
        <v>0</v>
      </c>
      <c r="H76" s="27">
        <v>0</v>
      </c>
      <c r="I76" s="28">
        <v>0</v>
      </c>
    </row>
    <row r="77" spans="1:9" ht="65.25" customHeight="1">
      <c r="A77" s="20" t="s">
        <v>264</v>
      </c>
      <c r="B77" s="21" t="s">
        <v>46</v>
      </c>
      <c r="C77" s="22" t="s">
        <v>47</v>
      </c>
      <c r="D77" s="24"/>
      <c r="E77" s="24"/>
      <c r="F77" s="24"/>
      <c r="G77" s="23">
        <f>G78</f>
        <v>1317</v>
      </c>
      <c r="H77" s="23">
        <f t="shared" ref="H77:I77" si="7">H78</f>
        <v>715</v>
      </c>
      <c r="I77" s="23">
        <f t="shared" si="7"/>
        <v>715</v>
      </c>
    </row>
    <row r="78" spans="1:9" ht="65.25" customHeight="1">
      <c r="A78" s="25"/>
      <c r="B78" s="26" t="s">
        <v>48</v>
      </c>
      <c r="C78" s="49" t="s">
        <v>372</v>
      </c>
      <c r="D78" s="24">
        <v>300</v>
      </c>
      <c r="E78" s="24">
        <v>10</v>
      </c>
      <c r="F78" s="24" t="s">
        <v>218</v>
      </c>
      <c r="G78" s="74">
        <v>1317</v>
      </c>
      <c r="H78" s="74">
        <v>715</v>
      </c>
      <c r="I78" s="74">
        <v>715</v>
      </c>
    </row>
    <row r="79" spans="1:9" ht="65.25" hidden="1" customHeight="1">
      <c r="A79" s="20" t="s">
        <v>338</v>
      </c>
      <c r="B79" s="21" t="s">
        <v>49</v>
      </c>
      <c r="C79" s="22" t="s">
        <v>50</v>
      </c>
      <c r="D79" s="24"/>
      <c r="E79" s="24"/>
      <c r="F79" s="24" t="s">
        <v>218</v>
      </c>
      <c r="G79" s="23">
        <f>G80</f>
        <v>0</v>
      </c>
      <c r="H79" s="23">
        <f t="shared" ref="H79:I79" si="8">H80</f>
        <v>0</v>
      </c>
      <c r="I79" s="23">
        <f t="shared" si="8"/>
        <v>0</v>
      </c>
    </row>
    <row r="80" spans="1:9" ht="65.25" hidden="1" customHeight="1">
      <c r="A80" s="20"/>
      <c r="B80" s="21" t="s">
        <v>51</v>
      </c>
      <c r="C80" s="49" t="s">
        <v>370</v>
      </c>
      <c r="D80" s="24">
        <v>300</v>
      </c>
      <c r="E80" s="24">
        <v>10</v>
      </c>
      <c r="F80" s="24" t="s">
        <v>218</v>
      </c>
      <c r="G80" s="23">
        <v>0</v>
      </c>
      <c r="H80" s="27">
        <v>0</v>
      </c>
      <c r="I80" s="28">
        <v>0</v>
      </c>
    </row>
    <row r="81" spans="1:9" ht="65.25" hidden="1" customHeight="1">
      <c r="A81" s="20" t="s">
        <v>339</v>
      </c>
      <c r="B81" s="21" t="s">
        <v>52</v>
      </c>
      <c r="C81" s="22" t="s">
        <v>53</v>
      </c>
      <c r="D81" s="24"/>
      <c r="E81" s="24"/>
      <c r="F81" s="24" t="s">
        <v>218</v>
      </c>
      <c r="G81" s="23">
        <f>G82</f>
        <v>0</v>
      </c>
      <c r="H81" s="23">
        <f t="shared" ref="H81:I81" si="9">H82</f>
        <v>0</v>
      </c>
      <c r="I81" s="23">
        <f t="shared" si="9"/>
        <v>0</v>
      </c>
    </row>
    <row r="82" spans="1:9" ht="65.25" hidden="1" customHeight="1">
      <c r="A82" s="25"/>
      <c r="B82" s="26" t="s">
        <v>54</v>
      </c>
      <c r="C82" s="49" t="s">
        <v>55</v>
      </c>
      <c r="D82" s="24">
        <v>300</v>
      </c>
      <c r="E82" s="24">
        <v>10</v>
      </c>
      <c r="F82" s="24" t="s">
        <v>218</v>
      </c>
      <c r="G82" s="74"/>
      <c r="H82" s="74"/>
      <c r="I82" s="74"/>
    </row>
    <row r="83" spans="1:9" ht="120.75" customHeight="1">
      <c r="A83" s="20" t="s">
        <v>265</v>
      </c>
      <c r="B83" s="21" t="s">
        <v>56</v>
      </c>
      <c r="C83" s="22" t="s">
        <v>57</v>
      </c>
      <c r="D83" s="24"/>
      <c r="E83" s="24"/>
      <c r="F83" s="24"/>
      <c r="G83" s="23">
        <f>G84+G85</f>
        <v>755</v>
      </c>
      <c r="H83" s="23">
        <f t="shared" ref="H83:I83" si="10">H84+H85</f>
        <v>784</v>
      </c>
      <c r="I83" s="23">
        <f t="shared" si="10"/>
        <v>785</v>
      </c>
    </row>
    <row r="84" spans="1:9" ht="155.25" customHeight="1">
      <c r="A84" s="25"/>
      <c r="B84" s="26" t="s">
        <v>58</v>
      </c>
      <c r="C84" s="22" t="s">
        <v>335</v>
      </c>
      <c r="D84" s="24">
        <v>100</v>
      </c>
      <c r="E84" s="24" t="s">
        <v>215</v>
      </c>
      <c r="F84" s="24">
        <v>13</v>
      </c>
      <c r="G84" s="23">
        <v>696.5</v>
      </c>
      <c r="H84" s="27">
        <v>722.9</v>
      </c>
      <c r="I84" s="28">
        <v>751.8</v>
      </c>
    </row>
    <row r="85" spans="1:9" ht="72" customHeight="1">
      <c r="A85" s="25"/>
      <c r="B85" s="26" t="s">
        <v>59</v>
      </c>
      <c r="C85" s="22" t="s">
        <v>335</v>
      </c>
      <c r="D85" s="24">
        <v>200</v>
      </c>
      <c r="E85" s="24" t="s">
        <v>215</v>
      </c>
      <c r="F85" s="24">
        <v>13</v>
      </c>
      <c r="G85" s="23">
        <v>58.5</v>
      </c>
      <c r="H85" s="27">
        <v>61.1</v>
      </c>
      <c r="I85" s="28">
        <v>33.200000000000003</v>
      </c>
    </row>
    <row r="86" spans="1:9" ht="47.25">
      <c r="A86" s="20" t="s">
        <v>266</v>
      </c>
      <c r="B86" s="21" t="s">
        <v>60</v>
      </c>
      <c r="C86" s="22" t="s">
        <v>61</v>
      </c>
      <c r="D86" s="24"/>
      <c r="E86" s="24"/>
      <c r="F86" s="24"/>
      <c r="G86" s="40">
        <f>G87</f>
        <v>18103.5</v>
      </c>
      <c r="H86" s="40">
        <f t="shared" ref="H86:I86" si="11">H87</f>
        <v>14292.900000000001</v>
      </c>
      <c r="I86" s="40">
        <f t="shared" si="11"/>
        <v>15796.5</v>
      </c>
    </row>
    <row r="87" spans="1:9" ht="63">
      <c r="A87" s="20" t="s">
        <v>267</v>
      </c>
      <c r="B87" s="21" t="s">
        <v>62</v>
      </c>
      <c r="C87" s="22" t="s">
        <v>63</v>
      </c>
      <c r="D87" s="24"/>
      <c r="E87" s="24"/>
      <c r="F87" s="24"/>
      <c r="G87" s="23">
        <f>G88+G90+G92+G89+G91</f>
        <v>18103.5</v>
      </c>
      <c r="H87" s="23">
        <f t="shared" ref="H87:I87" si="12">H88+H90+H92+H89</f>
        <v>14292.900000000001</v>
      </c>
      <c r="I87" s="23">
        <f t="shared" si="12"/>
        <v>15796.5</v>
      </c>
    </row>
    <row r="88" spans="1:9" ht="167.25" customHeight="1">
      <c r="A88" s="25"/>
      <c r="B88" s="26" t="s">
        <v>64</v>
      </c>
      <c r="C88" s="22" t="s">
        <v>65</v>
      </c>
      <c r="D88" s="24">
        <v>100</v>
      </c>
      <c r="E88" s="24" t="s">
        <v>214</v>
      </c>
      <c r="F88" s="24" t="s">
        <v>220</v>
      </c>
      <c r="G88" s="23">
        <v>12634.5</v>
      </c>
      <c r="H88" s="27">
        <v>12913.2</v>
      </c>
      <c r="I88" s="28">
        <v>14377.3</v>
      </c>
    </row>
    <row r="89" spans="1:9" ht="0.75" customHeight="1">
      <c r="A89" s="25"/>
      <c r="B89" s="26" t="s">
        <v>64</v>
      </c>
      <c r="C89" s="22" t="s">
        <v>268</v>
      </c>
      <c r="D89" s="24">
        <v>100</v>
      </c>
      <c r="E89" s="24" t="s">
        <v>214</v>
      </c>
      <c r="F89" s="24" t="s">
        <v>220</v>
      </c>
      <c r="G89" s="23"/>
      <c r="H89" s="27"/>
      <c r="I89" s="28"/>
    </row>
    <row r="90" spans="1:9" ht="91.5" customHeight="1">
      <c r="A90" s="25"/>
      <c r="B90" s="26" t="s">
        <v>66</v>
      </c>
      <c r="C90" s="22" t="s">
        <v>65</v>
      </c>
      <c r="D90" s="24">
        <v>200</v>
      </c>
      <c r="E90" s="24" t="s">
        <v>214</v>
      </c>
      <c r="F90" s="24" t="s">
        <v>220</v>
      </c>
      <c r="G90" s="88">
        <v>2514.5</v>
      </c>
      <c r="H90" s="27">
        <v>1279.7</v>
      </c>
      <c r="I90" s="28">
        <v>1319.2</v>
      </c>
    </row>
    <row r="91" spans="1:9" ht="108" customHeight="1">
      <c r="A91" s="84"/>
      <c r="B91" s="120" t="s">
        <v>389</v>
      </c>
      <c r="C91" s="30" t="s">
        <v>390</v>
      </c>
      <c r="D91" s="44">
        <v>200</v>
      </c>
      <c r="E91" s="85" t="s">
        <v>214</v>
      </c>
      <c r="F91" s="85" t="s">
        <v>220</v>
      </c>
      <c r="G91" s="88">
        <v>70.2</v>
      </c>
      <c r="H91" s="89">
        <v>0</v>
      </c>
      <c r="I91" s="88">
        <v>0</v>
      </c>
    </row>
    <row r="92" spans="1:9" ht="47.25">
      <c r="A92" s="25"/>
      <c r="B92" s="26" t="s">
        <v>269</v>
      </c>
      <c r="C92" s="22" t="s">
        <v>65</v>
      </c>
      <c r="D92" s="24">
        <v>800</v>
      </c>
      <c r="E92" s="24" t="s">
        <v>214</v>
      </c>
      <c r="F92" s="24" t="s">
        <v>220</v>
      </c>
      <c r="G92" s="88">
        <v>2884.3</v>
      </c>
      <c r="H92" s="27">
        <v>100</v>
      </c>
      <c r="I92" s="28">
        <v>100</v>
      </c>
    </row>
    <row r="93" spans="1:9" ht="77.25" customHeight="1">
      <c r="A93" s="20" t="s">
        <v>270</v>
      </c>
      <c r="B93" s="21" t="s">
        <v>67</v>
      </c>
      <c r="C93" s="22" t="s">
        <v>68</v>
      </c>
      <c r="D93" s="24"/>
      <c r="E93" s="24"/>
      <c r="F93" s="24"/>
      <c r="G93" s="23">
        <f>G94+G100</f>
        <v>2532.2000000000003</v>
      </c>
      <c r="H93" s="23">
        <f>H94+H100</f>
        <v>2064.4</v>
      </c>
      <c r="I93" s="23">
        <f>I94+I100</f>
        <v>2098.6999999999998</v>
      </c>
    </row>
    <row r="94" spans="1:9" ht="57" customHeight="1">
      <c r="A94" s="20" t="s">
        <v>271</v>
      </c>
      <c r="B94" s="21" t="s">
        <v>69</v>
      </c>
      <c r="C94" s="22" t="s">
        <v>70</v>
      </c>
      <c r="D94" s="24"/>
      <c r="E94" s="24"/>
      <c r="F94" s="24"/>
      <c r="G94" s="23">
        <f>G96+G97+G98+G99+G95</f>
        <v>2532.2000000000003</v>
      </c>
      <c r="H94" s="23">
        <f>H96+H97+H98+H99+H95</f>
        <v>2064.4</v>
      </c>
      <c r="I94" s="23">
        <f>I96+I97+I98+I99+I95</f>
        <v>2098.6999999999998</v>
      </c>
    </row>
    <row r="95" spans="1:9" ht="94.5">
      <c r="A95" s="25"/>
      <c r="B95" s="26" t="s">
        <v>229</v>
      </c>
      <c r="C95" s="24" t="s">
        <v>230</v>
      </c>
      <c r="D95" s="24" t="s">
        <v>228</v>
      </c>
      <c r="E95" s="24" t="s">
        <v>214</v>
      </c>
      <c r="F95" s="24" t="s">
        <v>214</v>
      </c>
      <c r="G95" s="23">
        <v>36.5</v>
      </c>
      <c r="H95" s="27">
        <v>0</v>
      </c>
      <c r="I95" s="28">
        <v>0</v>
      </c>
    </row>
    <row r="96" spans="1:9" ht="60.75" customHeight="1">
      <c r="A96" s="25"/>
      <c r="B96" s="26" t="s">
        <v>73</v>
      </c>
      <c r="C96" s="86" t="s">
        <v>273</v>
      </c>
      <c r="D96" s="24">
        <v>200</v>
      </c>
      <c r="E96" s="24" t="s">
        <v>214</v>
      </c>
      <c r="F96" s="24" t="s">
        <v>214</v>
      </c>
      <c r="G96" s="23">
        <v>1526.6</v>
      </c>
      <c r="H96" s="27">
        <v>1296.4000000000001</v>
      </c>
      <c r="I96" s="28">
        <v>1300.7</v>
      </c>
    </row>
    <row r="97" spans="1:10" ht="60" customHeight="1">
      <c r="A97" s="25"/>
      <c r="B97" s="26" t="s">
        <v>73</v>
      </c>
      <c r="C97" s="86" t="s">
        <v>230</v>
      </c>
      <c r="D97" s="24">
        <v>200</v>
      </c>
      <c r="E97" s="24" t="s">
        <v>214</v>
      </c>
      <c r="F97" s="24" t="s">
        <v>214</v>
      </c>
      <c r="G97" s="23">
        <v>729</v>
      </c>
      <c r="H97" s="27">
        <v>758</v>
      </c>
      <c r="I97" s="28">
        <v>788</v>
      </c>
    </row>
    <row r="98" spans="1:10" ht="165.75" customHeight="1">
      <c r="A98" s="25"/>
      <c r="B98" s="26" t="s">
        <v>71</v>
      </c>
      <c r="C98" s="22" t="s">
        <v>72</v>
      </c>
      <c r="D98" s="24">
        <v>200</v>
      </c>
      <c r="E98" s="24" t="s">
        <v>214</v>
      </c>
      <c r="F98" s="24" t="s">
        <v>214</v>
      </c>
      <c r="G98" s="23">
        <v>163.80000000000001</v>
      </c>
      <c r="H98" s="27">
        <v>10</v>
      </c>
      <c r="I98" s="28">
        <v>10</v>
      </c>
    </row>
    <row r="99" spans="1:10" ht="54.75" customHeight="1">
      <c r="A99" s="25"/>
      <c r="B99" s="26" t="s">
        <v>272</v>
      </c>
      <c r="C99" s="22" t="s">
        <v>273</v>
      </c>
      <c r="D99" s="24">
        <v>200</v>
      </c>
      <c r="E99" s="24" t="s">
        <v>214</v>
      </c>
      <c r="F99" s="24" t="s">
        <v>214</v>
      </c>
      <c r="G99" s="23">
        <v>76.3</v>
      </c>
      <c r="H99" s="27">
        <v>0</v>
      </c>
      <c r="I99" s="28">
        <v>0</v>
      </c>
    </row>
    <row r="100" spans="1:10" ht="52.5" hidden="1" customHeight="1">
      <c r="A100" s="38"/>
      <c r="B100" s="37" t="s">
        <v>74</v>
      </c>
      <c r="C100" s="22" t="s">
        <v>75</v>
      </c>
      <c r="D100" s="24">
        <v>200</v>
      </c>
      <c r="E100" s="24" t="s">
        <v>214</v>
      </c>
      <c r="F100" s="24" t="s">
        <v>214</v>
      </c>
      <c r="G100" s="23">
        <v>0</v>
      </c>
      <c r="H100" s="23">
        <v>0</v>
      </c>
      <c r="I100" s="23">
        <v>0</v>
      </c>
    </row>
    <row r="101" spans="1:10" ht="44.25" customHeight="1">
      <c r="A101" s="38"/>
      <c r="B101" s="41" t="s">
        <v>343</v>
      </c>
      <c r="C101" s="30" t="s">
        <v>346</v>
      </c>
      <c r="D101" s="24"/>
      <c r="E101" s="24"/>
      <c r="F101" s="24"/>
      <c r="G101" s="23">
        <f>G102</f>
        <v>190.5</v>
      </c>
      <c r="H101" s="23">
        <f t="shared" ref="H101:I101" si="13">H102</f>
        <v>30</v>
      </c>
      <c r="I101" s="23">
        <f t="shared" si="13"/>
        <v>30</v>
      </c>
      <c r="J101" s="6"/>
    </row>
    <row r="102" spans="1:10" ht="47.25">
      <c r="A102" s="38"/>
      <c r="B102" s="42" t="s">
        <v>344</v>
      </c>
      <c r="C102" s="30" t="s">
        <v>347</v>
      </c>
      <c r="D102" s="24"/>
      <c r="E102" s="24"/>
      <c r="F102" s="24"/>
      <c r="G102" s="23">
        <f>G103+G104</f>
        <v>190.5</v>
      </c>
      <c r="H102" s="23">
        <f t="shared" ref="H102:I102" si="14">H103+H104</f>
        <v>30</v>
      </c>
      <c r="I102" s="23">
        <f t="shared" si="14"/>
        <v>30</v>
      </c>
    </row>
    <row r="103" spans="1:10" ht="99.75" customHeight="1">
      <c r="A103" s="38"/>
      <c r="B103" s="43" t="s">
        <v>359</v>
      </c>
      <c r="C103" s="30" t="s">
        <v>348</v>
      </c>
      <c r="D103" s="44">
        <v>200</v>
      </c>
      <c r="E103" s="24" t="s">
        <v>214</v>
      </c>
      <c r="F103" s="24" t="s">
        <v>214</v>
      </c>
      <c r="G103" s="28">
        <v>190.5</v>
      </c>
      <c r="H103" s="75">
        <v>30</v>
      </c>
      <c r="I103" s="75">
        <v>30</v>
      </c>
    </row>
    <row r="104" spans="1:10" ht="64.5" customHeight="1">
      <c r="A104" s="38"/>
      <c r="B104" s="43" t="s">
        <v>345</v>
      </c>
      <c r="C104" s="30" t="s">
        <v>348</v>
      </c>
      <c r="D104" s="44">
        <v>800</v>
      </c>
      <c r="E104" s="24" t="s">
        <v>214</v>
      </c>
      <c r="F104" s="24" t="s">
        <v>214</v>
      </c>
      <c r="G104" s="28">
        <v>0</v>
      </c>
      <c r="H104" s="45">
        <v>0</v>
      </c>
      <c r="I104" s="45">
        <v>0</v>
      </c>
    </row>
    <row r="105" spans="1:10" ht="69" customHeight="1">
      <c r="A105" s="20" t="s">
        <v>274</v>
      </c>
      <c r="B105" s="21" t="s">
        <v>76</v>
      </c>
      <c r="C105" s="22" t="s">
        <v>77</v>
      </c>
      <c r="D105" s="24"/>
      <c r="E105" s="24"/>
      <c r="F105" s="24"/>
      <c r="G105" s="23">
        <f>G106+G107+G108+G109+G111+G110</f>
        <v>7968.2000000000007</v>
      </c>
      <c r="H105" s="23">
        <f>H106+H107+H108+H109+H111+H110</f>
        <v>7288.7000000000007</v>
      </c>
      <c r="I105" s="23">
        <f>I106+I107+I108+I109+I111+I110</f>
        <v>8181.6</v>
      </c>
    </row>
    <row r="106" spans="1:10" ht="162.75" customHeight="1">
      <c r="A106" s="25"/>
      <c r="B106" s="26" t="s">
        <v>78</v>
      </c>
      <c r="C106" s="22" t="s">
        <v>79</v>
      </c>
      <c r="D106" s="24">
        <v>100</v>
      </c>
      <c r="E106" s="24" t="s">
        <v>214</v>
      </c>
      <c r="F106" s="24" t="s">
        <v>216</v>
      </c>
      <c r="G106" s="23">
        <v>1881.5</v>
      </c>
      <c r="H106" s="27">
        <v>2088.1</v>
      </c>
      <c r="I106" s="28">
        <v>2981</v>
      </c>
    </row>
    <row r="107" spans="1:10" ht="87.75" customHeight="1">
      <c r="A107" s="25"/>
      <c r="B107" s="26" t="s">
        <v>80</v>
      </c>
      <c r="C107" s="22" t="s">
        <v>79</v>
      </c>
      <c r="D107" s="24">
        <v>200</v>
      </c>
      <c r="E107" s="24" t="s">
        <v>214</v>
      </c>
      <c r="F107" s="24" t="s">
        <v>216</v>
      </c>
      <c r="G107" s="23">
        <v>453.4</v>
      </c>
      <c r="H107" s="27">
        <v>106.9</v>
      </c>
      <c r="I107" s="28">
        <v>106.9</v>
      </c>
    </row>
    <row r="108" spans="1:10" ht="63.75" customHeight="1">
      <c r="A108" s="25"/>
      <c r="B108" s="26" t="s">
        <v>81</v>
      </c>
      <c r="C108" s="22" t="s">
        <v>79</v>
      </c>
      <c r="D108" s="24">
        <v>800</v>
      </c>
      <c r="E108" s="24" t="s">
        <v>214</v>
      </c>
      <c r="F108" s="24" t="s">
        <v>216</v>
      </c>
      <c r="G108" s="23">
        <v>5.9</v>
      </c>
      <c r="H108" s="27">
        <v>5.9</v>
      </c>
      <c r="I108" s="28">
        <v>5.9</v>
      </c>
    </row>
    <row r="109" spans="1:10" ht="168.75" customHeight="1">
      <c r="A109" s="25"/>
      <c r="B109" s="26" t="s">
        <v>82</v>
      </c>
      <c r="C109" s="22" t="s">
        <v>83</v>
      </c>
      <c r="D109" s="24">
        <v>100</v>
      </c>
      <c r="E109" s="24" t="s">
        <v>214</v>
      </c>
      <c r="F109" s="24" t="s">
        <v>216</v>
      </c>
      <c r="G109" s="23">
        <v>5072.8</v>
      </c>
      <c r="H109" s="27">
        <v>5072.8</v>
      </c>
      <c r="I109" s="28">
        <v>5072.8</v>
      </c>
    </row>
    <row r="110" spans="1:10" ht="166.5" hidden="1" customHeight="1">
      <c r="A110" s="25"/>
      <c r="B110" s="26" t="s">
        <v>82</v>
      </c>
      <c r="C110" s="22" t="s">
        <v>275</v>
      </c>
      <c r="D110" s="24">
        <v>100</v>
      </c>
      <c r="E110" s="24" t="s">
        <v>214</v>
      </c>
      <c r="F110" s="24" t="s">
        <v>216</v>
      </c>
      <c r="G110" s="23"/>
      <c r="H110" s="27"/>
      <c r="I110" s="28"/>
    </row>
    <row r="111" spans="1:10" ht="98.25" customHeight="1">
      <c r="A111" s="25"/>
      <c r="B111" s="26" t="s">
        <v>84</v>
      </c>
      <c r="C111" s="22" t="s">
        <v>83</v>
      </c>
      <c r="D111" s="24">
        <v>200</v>
      </c>
      <c r="E111" s="24" t="s">
        <v>214</v>
      </c>
      <c r="F111" s="24" t="s">
        <v>216</v>
      </c>
      <c r="G111" s="23">
        <v>554.6</v>
      </c>
      <c r="H111" s="27">
        <v>15</v>
      </c>
      <c r="I111" s="28">
        <v>15</v>
      </c>
    </row>
    <row r="112" spans="1:10" ht="107.25" customHeight="1">
      <c r="A112" s="20" t="s">
        <v>122</v>
      </c>
      <c r="B112" s="21" t="s">
        <v>276</v>
      </c>
      <c r="C112" s="22" t="s">
        <v>123</v>
      </c>
      <c r="D112" s="24"/>
      <c r="E112" s="24"/>
      <c r="F112" s="24"/>
      <c r="G112" s="23">
        <f>G113+G118</f>
        <v>11030.6</v>
      </c>
      <c r="H112" s="90">
        <f t="shared" ref="H112:I112" si="15">H113+H118</f>
        <v>148.80000000000001</v>
      </c>
      <c r="I112" s="90">
        <f t="shared" si="15"/>
        <v>148.80000000000001</v>
      </c>
    </row>
    <row r="113" spans="1:9" ht="87.75" customHeight="1">
      <c r="A113" s="20" t="s">
        <v>340</v>
      </c>
      <c r="B113" s="21" t="s">
        <v>124</v>
      </c>
      <c r="C113" s="22" t="s">
        <v>125</v>
      </c>
      <c r="D113" s="24"/>
      <c r="E113" s="24"/>
      <c r="F113" s="24"/>
      <c r="G113" s="23">
        <f>G114</f>
        <v>1020.5999999999999</v>
      </c>
      <c r="H113" s="23">
        <f t="shared" ref="H113:I113" si="16">H114</f>
        <v>148.80000000000001</v>
      </c>
      <c r="I113" s="23">
        <f t="shared" si="16"/>
        <v>148.80000000000001</v>
      </c>
    </row>
    <row r="114" spans="1:9" ht="47.25">
      <c r="A114" s="20"/>
      <c r="B114" s="21" t="s">
        <v>126</v>
      </c>
      <c r="C114" s="22" t="s">
        <v>127</v>
      </c>
      <c r="D114" s="24"/>
      <c r="E114" s="24"/>
      <c r="F114" s="24"/>
      <c r="G114" s="23">
        <f>G115+G116+G117</f>
        <v>1020.5999999999999</v>
      </c>
      <c r="H114" s="23">
        <f t="shared" ref="H114:I114" si="17">H115+H116+H117</f>
        <v>148.80000000000001</v>
      </c>
      <c r="I114" s="23">
        <f t="shared" si="17"/>
        <v>148.80000000000001</v>
      </c>
    </row>
    <row r="115" spans="1:9" ht="0.75" customHeight="1">
      <c r="A115" s="25"/>
      <c r="B115" s="26" t="s">
        <v>128</v>
      </c>
      <c r="C115" s="22" t="s">
        <v>277</v>
      </c>
      <c r="D115" s="24">
        <v>300</v>
      </c>
      <c r="E115" s="24">
        <v>10</v>
      </c>
      <c r="F115" s="24" t="s">
        <v>220</v>
      </c>
      <c r="G115" s="23">
        <v>0</v>
      </c>
      <c r="H115" s="27">
        <v>0</v>
      </c>
      <c r="I115" s="28">
        <v>0</v>
      </c>
    </row>
    <row r="116" spans="1:9" ht="62.25" customHeight="1">
      <c r="A116" s="25"/>
      <c r="B116" s="91" t="s">
        <v>391</v>
      </c>
      <c r="C116" s="22" t="s">
        <v>277</v>
      </c>
      <c r="D116" s="24">
        <v>300</v>
      </c>
      <c r="E116" s="24">
        <v>10</v>
      </c>
      <c r="F116" s="85" t="s">
        <v>218</v>
      </c>
      <c r="G116" s="23">
        <v>871.8</v>
      </c>
      <c r="H116" s="27">
        <v>0</v>
      </c>
      <c r="I116" s="28">
        <v>0</v>
      </c>
    </row>
    <row r="117" spans="1:9" ht="59.25" customHeight="1">
      <c r="A117" s="25"/>
      <c r="B117" s="26" t="s">
        <v>278</v>
      </c>
      <c r="C117" s="22" t="s">
        <v>277</v>
      </c>
      <c r="D117" s="24">
        <v>300</v>
      </c>
      <c r="E117" s="24">
        <v>10</v>
      </c>
      <c r="F117" s="85" t="s">
        <v>218</v>
      </c>
      <c r="G117" s="23">
        <v>148.80000000000001</v>
      </c>
      <c r="H117" s="27">
        <v>148.80000000000001</v>
      </c>
      <c r="I117" s="28">
        <v>148.80000000000001</v>
      </c>
    </row>
    <row r="118" spans="1:9" ht="59.25" customHeight="1">
      <c r="A118" s="84"/>
      <c r="B118" s="133" t="s">
        <v>400</v>
      </c>
      <c r="C118" s="135" t="s">
        <v>404</v>
      </c>
      <c r="D118" s="136"/>
      <c r="E118" s="139" t="s">
        <v>221</v>
      </c>
      <c r="F118" s="140" t="s">
        <v>217</v>
      </c>
      <c r="G118" s="145">
        <f>G119</f>
        <v>10010</v>
      </c>
      <c r="H118" s="145">
        <f t="shared" ref="H118:I118" si="18">H119</f>
        <v>0</v>
      </c>
      <c r="I118" s="145">
        <f t="shared" si="18"/>
        <v>0</v>
      </c>
    </row>
    <row r="119" spans="1:9" ht="59.25" customHeight="1">
      <c r="A119" s="84"/>
      <c r="B119" s="134" t="s">
        <v>401</v>
      </c>
      <c r="C119" s="137" t="s">
        <v>405</v>
      </c>
      <c r="D119" s="135"/>
      <c r="E119" s="141" t="s">
        <v>221</v>
      </c>
      <c r="F119" s="142" t="s">
        <v>217</v>
      </c>
      <c r="G119" s="145">
        <f>G120+G121</f>
        <v>10010</v>
      </c>
      <c r="H119" s="145">
        <f t="shared" ref="H119:I119" si="19">H120+H121</f>
        <v>0</v>
      </c>
      <c r="I119" s="145">
        <f t="shared" si="19"/>
        <v>0</v>
      </c>
    </row>
    <row r="120" spans="1:9" ht="59.25" customHeight="1">
      <c r="A120" s="84"/>
      <c r="B120" s="121" t="s">
        <v>402</v>
      </c>
      <c r="C120" s="136" t="s">
        <v>406</v>
      </c>
      <c r="D120" s="136">
        <v>200</v>
      </c>
      <c r="E120" s="143" t="s">
        <v>221</v>
      </c>
      <c r="F120" s="132" t="s">
        <v>217</v>
      </c>
      <c r="G120" s="145">
        <v>10000</v>
      </c>
      <c r="H120" s="89">
        <v>0</v>
      </c>
      <c r="I120" s="88">
        <v>0</v>
      </c>
    </row>
    <row r="121" spans="1:9" ht="59.25" customHeight="1">
      <c r="A121" s="84"/>
      <c r="B121" s="121" t="s">
        <v>403</v>
      </c>
      <c r="C121" s="138" t="s">
        <v>406</v>
      </c>
      <c r="D121" s="138">
        <v>200</v>
      </c>
      <c r="E121" s="122" t="s">
        <v>221</v>
      </c>
      <c r="F121" s="144" t="s">
        <v>217</v>
      </c>
      <c r="G121" s="146">
        <v>10</v>
      </c>
      <c r="H121" s="89">
        <v>0</v>
      </c>
      <c r="I121" s="88">
        <v>0</v>
      </c>
    </row>
    <row r="122" spans="1:9" ht="72" customHeight="1">
      <c r="A122" s="20">
        <v>2</v>
      </c>
      <c r="B122" s="21" t="s">
        <v>279</v>
      </c>
      <c r="C122" s="22" t="s">
        <v>85</v>
      </c>
      <c r="D122" s="24"/>
      <c r="E122" s="24"/>
      <c r="F122" s="24"/>
      <c r="G122" s="23">
        <f>G123+G129+G136+G147+G150+G157</f>
        <v>26236.720000000001</v>
      </c>
      <c r="H122" s="23">
        <f>H123+H129+H136+H147+H150+H157</f>
        <v>19366.199999999997</v>
      </c>
      <c r="I122" s="23">
        <f>I123+I129+I136+I147+I150+I157</f>
        <v>19754.900000000001</v>
      </c>
    </row>
    <row r="123" spans="1:9" ht="75.75" customHeight="1">
      <c r="A123" s="20" t="s">
        <v>349</v>
      </c>
      <c r="B123" s="21" t="s">
        <v>86</v>
      </c>
      <c r="C123" s="22" t="s">
        <v>87</v>
      </c>
      <c r="D123" s="24"/>
      <c r="E123" s="24"/>
      <c r="F123" s="24"/>
      <c r="G123" s="23">
        <f>G124+G125+G127+G128+G126</f>
        <v>12016.8</v>
      </c>
      <c r="H123" s="23">
        <f t="shared" ref="H123:I123" si="20">H124+H125+H127+H128</f>
        <v>10378.4</v>
      </c>
      <c r="I123" s="23">
        <f t="shared" si="20"/>
        <v>10464.700000000001</v>
      </c>
    </row>
    <row r="124" spans="1:9" ht="149.25" customHeight="1">
      <c r="A124" s="25"/>
      <c r="B124" s="46" t="s">
        <v>280</v>
      </c>
      <c r="C124" s="22" t="s">
        <v>88</v>
      </c>
      <c r="D124" s="24">
        <v>100</v>
      </c>
      <c r="E124" s="24" t="s">
        <v>219</v>
      </c>
      <c r="F124" s="24" t="s">
        <v>215</v>
      </c>
      <c r="G124" s="23">
        <v>8302.5</v>
      </c>
      <c r="H124" s="32">
        <v>8732.9</v>
      </c>
      <c r="I124" s="33">
        <v>9217.2000000000007</v>
      </c>
    </row>
    <row r="125" spans="1:9" ht="87.75" customHeight="1">
      <c r="A125" s="25"/>
      <c r="B125" s="26" t="s">
        <v>281</v>
      </c>
      <c r="C125" s="86" t="s">
        <v>88</v>
      </c>
      <c r="D125" s="24">
        <v>200</v>
      </c>
      <c r="E125" s="24" t="s">
        <v>219</v>
      </c>
      <c r="F125" s="24" t="s">
        <v>215</v>
      </c>
      <c r="G125" s="23">
        <v>3242.5</v>
      </c>
      <c r="H125" s="32">
        <v>1595.5</v>
      </c>
      <c r="I125" s="33">
        <v>1197.5</v>
      </c>
    </row>
    <row r="126" spans="1:9" ht="110.25" customHeight="1">
      <c r="A126" s="84"/>
      <c r="B126" s="120" t="s">
        <v>389</v>
      </c>
      <c r="C126" s="30" t="s">
        <v>416</v>
      </c>
      <c r="D126" s="44">
        <v>200</v>
      </c>
      <c r="E126" s="85" t="s">
        <v>219</v>
      </c>
      <c r="F126" s="85" t="s">
        <v>215</v>
      </c>
      <c r="G126" s="90">
        <v>256.8</v>
      </c>
      <c r="H126" s="32">
        <v>0</v>
      </c>
      <c r="I126" s="87">
        <v>0</v>
      </c>
    </row>
    <row r="127" spans="1:9" ht="67.5" customHeight="1">
      <c r="A127" s="25"/>
      <c r="B127" s="26" t="s">
        <v>282</v>
      </c>
      <c r="C127" s="22" t="s">
        <v>88</v>
      </c>
      <c r="D127" s="24">
        <v>800</v>
      </c>
      <c r="E127" s="24" t="s">
        <v>219</v>
      </c>
      <c r="F127" s="24" t="s">
        <v>215</v>
      </c>
      <c r="G127" s="23">
        <v>215</v>
      </c>
      <c r="H127" s="32">
        <v>50</v>
      </c>
      <c r="I127" s="33">
        <v>50</v>
      </c>
    </row>
    <row r="128" spans="1:9" ht="91.5" hidden="1" customHeight="1">
      <c r="A128" s="25"/>
      <c r="B128" s="26" t="s">
        <v>283</v>
      </c>
      <c r="C128" s="22" t="s">
        <v>89</v>
      </c>
      <c r="D128" s="24">
        <v>200</v>
      </c>
      <c r="E128" s="24" t="s">
        <v>219</v>
      </c>
      <c r="F128" s="24" t="s">
        <v>215</v>
      </c>
      <c r="G128" s="23"/>
      <c r="H128" s="32"/>
      <c r="I128" s="33"/>
    </row>
    <row r="129" spans="1:9" ht="39" customHeight="1">
      <c r="A129" s="20" t="s">
        <v>284</v>
      </c>
      <c r="B129" s="21" t="s">
        <v>90</v>
      </c>
      <c r="C129" s="22" t="s">
        <v>91</v>
      </c>
      <c r="D129" s="24"/>
      <c r="E129" s="24"/>
      <c r="F129" s="24"/>
      <c r="G129" s="23">
        <f>G130+G131+G133+G132</f>
        <v>6363.0999999999995</v>
      </c>
      <c r="H129" s="23">
        <f t="shared" ref="H129:I129" si="21">H130+H131+H135</f>
        <v>3701.2999999999997</v>
      </c>
      <c r="I129" s="23">
        <f t="shared" si="21"/>
        <v>3779.4</v>
      </c>
    </row>
    <row r="130" spans="1:9" ht="155.25" customHeight="1">
      <c r="A130" s="25"/>
      <c r="B130" s="26" t="s">
        <v>92</v>
      </c>
      <c r="C130" s="22" t="s">
        <v>93</v>
      </c>
      <c r="D130" s="24">
        <v>100</v>
      </c>
      <c r="E130" s="24" t="s">
        <v>214</v>
      </c>
      <c r="F130" s="24" t="s">
        <v>220</v>
      </c>
      <c r="G130" s="23">
        <v>3464.4</v>
      </c>
      <c r="H130" s="27">
        <v>3559.1</v>
      </c>
      <c r="I130" s="28">
        <v>3634</v>
      </c>
    </row>
    <row r="131" spans="1:9" ht="84.75" customHeight="1">
      <c r="A131" s="25"/>
      <c r="B131" s="26" t="s">
        <v>94</v>
      </c>
      <c r="C131" s="22" t="s">
        <v>93</v>
      </c>
      <c r="D131" s="24">
        <v>200</v>
      </c>
      <c r="E131" s="24" t="s">
        <v>214</v>
      </c>
      <c r="F131" s="24" t="s">
        <v>220</v>
      </c>
      <c r="G131" s="23">
        <v>646.5</v>
      </c>
      <c r="H131" s="27">
        <v>142.19999999999999</v>
      </c>
      <c r="I131" s="28">
        <v>145.4</v>
      </c>
    </row>
    <row r="132" spans="1:9" ht="84.75" customHeight="1">
      <c r="A132" s="84"/>
      <c r="B132" s="91" t="s">
        <v>95</v>
      </c>
      <c r="C132" s="86" t="s">
        <v>93</v>
      </c>
      <c r="D132" s="85">
        <v>800</v>
      </c>
      <c r="E132" s="85" t="s">
        <v>214</v>
      </c>
      <c r="F132" s="85" t="s">
        <v>220</v>
      </c>
      <c r="G132" s="90">
        <v>2</v>
      </c>
      <c r="H132" s="89">
        <v>0</v>
      </c>
      <c r="I132" s="88">
        <v>0</v>
      </c>
    </row>
    <row r="133" spans="1:9" ht="45" customHeight="1">
      <c r="A133" s="84" t="s">
        <v>396</v>
      </c>
      <c r="B133" s="42" t="s">
        <v>392</v>
      </c>
      <c r="C133" s="49" t="s">
        <v>395</v>
      </c>
      <c r="D133" s="86"/>
      <c r="E133" s="61" t="s">
        <v>214</v>
      </c>
      <c r="F133" s="61" t="s">
        <v>220</v>
      </c>
      <c r="G133" s="74">
        <f>G134+G135</f>
        <v>2250.1999999999998</v>
      </c>
      <c r="H133" s="74">
        <f t="shared" ref="H133:I133" si="22">H134+H135</f>
        <v>0</v>
      </c>
      <c r="I133" s="74">
        <f t="shared" si="22"/>
        <v>0</v>
      </c>
    </row>
    <row r="134" spans="1:9" ht="95.25" customHeight="1">
      <c r="A134" s="84"/>
      <c r="B134" s="42" t="s">
        <v>393</v>
      </c>
      <c r="C134" s="49" t="s">
        <v>395</v>
      </c>
      <c r="D134" s="86">
        <v>200</v>
      </c>
      <c r="E134" s="85" t="s">
        <v>214</v>
      </c>
      <c r="F134" s="85" t="s">
        <v>220</v>
      </c>
      <c r="G134" s="74">
        <v>2250</v>
      </c>
      <c r="H134" s="74">
        <v>0</v>
      </c>
      <c r="I134" s="74">
        <v>0</v>
      </c>
    </row>
    <row r="135" spans="1:9" ht="100.5" customHeight="1">
      <c r="A135" s="25"/>
      <c r="B135" s="42" t="s">
        <v>394</v>
      </c>
      <c r="C135" s="49" t="s">
        <v>395</v>
      </c>
      <c r="D135" s="86">
        <v>200</v>
      </c>
      <c r="E135" s="24" t="s">
        <v>214</v>
      </c>
      <c r="F135" s="24" t="s">
        <v>220</v>
      </c>
      <c r="G135" s="74">
        <v>0.2</v>
      </c>
      <c r="H135" s="74">
        <v>0</v>
      </c>
      <c r="I135" s="74">
        <v>0</v>
      </c>
    </row>
    <row r="136" spans="1:9" ht="30.75" customHeight="1">
      <c r="A136" s="20" t="s">
        <v>285</v>
      </c>
      <c r="B136" s="21" t="s">
        <v>96</v>
      </c>
      <c r="C136" s="22" t="s">
        <v>97</v>
      </c>
      <c r="D136" s="24"/>
      <c r="E136" s="24"/>
      <c r="F136" s="24"/>
      <c r="G136" s="23">
        <f>G139+G140+G141+G143+G137+G138+G145+G142+G146</f>
        <v>3753.52</v>
      </c>
      <c r="H136" s="23">
        <f t="shared" ref="H136:I136" si="23">H139+H140+H141+H143+H137+H138+H144</f>
        <v>3316.7000000000003</v>
      </c>
      <c r="I136" s="23">
        <f t="shared" si="23"/>
        <v>3469.3</v>
      </c>
    </row>
    <row r="137" spans="1:9" ht="0.75" hidden="1" customHeight="1">
      <c r="A137" s="20"/>
      <c r="B137" s="26" t="s">
        <v>100</v>
      </c>
      <c r="C137" s="22" t="s">
        <v>286</v>
      </c>
      <c r="D137" s="24" t="s">
        <v>228</v>
      </c>
      <c r="E137" s="24" t="s">
        <v>219</v>
      </c>
      <c r="F137" s="24" t="s">
        <v>215</v>
      </c>
      <c r="G137" s="23"/>
      <c r="H137" s="23"/>
      <c r="I137" s="23"/>
    </row>
    <row r="138" spans="1:9" ht="90" hidden="1" customHeight="1">
      <c r="A138" s="20"/>
      <c r="B138" s="26" t="s">
        <v>100</v>
      </c>
      <c r="C138" s="22" t="s">
        <v>287</v>
      </c>
      <c r="D138" s="24" t="s">
        <v>228</v>
      </c>
      <c r="E138" s="24" t="s">
        <v>219</v>
      </c>
      <c r="F138" s="24" t="s">
        <v>215</v>
      </c>
      <c r="G138" s="23"/>
      <c r="H138" s="23"/>
      <c r="I138" s="23"/>
    </row>
    <row r="139" spans="1:9" ht="169.5" customHeight="1">
      <c r="A139" s="25"/>
      <c r="B139" s="26" t="s">
        <v>98</v>
      </c>
      <c r="C139" s="22" t="s">
        <v>99</v>
      </c>
      <c r="D139" s="24">
        <v>100</v>
      </c>
      <c r="E139" s="24" t="s">
        <v>219</v>
      </c>
      <c r="F139" s="24" t="s">
        <v>215</v>
      </c>
      <c r="G139" s="23">
        <v>2993.2</v>
      </c>
      <c r="H139" s="27">
        <v>3129.4</v>
      </c>
      <c r="I139" s="28">
        <v>3282</v>
      </c>
    </row>
    <row r="140" spans="1:9" ht="90" customHeight="1">
      <c r="A140" s="25"/>
      <c r="B140" s="26" t="s">
        <v>100</v>
      </c>
      <c r="C140" s="22" t="s">
        <v>99</v>
      </c>
      <c r="D140" s="24">
        <v>200</v>
      </c>
      <c r="E140" s="24" t="s">
        <v>219</v>
      </c>
      <c r="F140" s="24" t="s">
        <v>215</v>
      </c>
      <c r="G140" s="23">
        <v>526.6</v>
      </c>
      <c r="H140" s="27">
        <v>185.3</v>
      </c>
      <c r="I140" s="28">
        <v>185.3</v>
      </c>
    </row>
    <row r="141" spans="1:9" ht="70.5" customHeight="1">
      <c r="A141" s="25"/>
      <c r="B141" s="26" t="s">
        <v>101</v>
      </c>
      <c r="C141" s="22" t="s">
        <v>99</v>
      </c>
      <c r="D141" s="24">
        <v>800</v>
      </c>
      <c r="E141" s="24" t="s">
        <v>219</v>
      </c>
      <c r="F141" s="24" t="s">
        <v>215</v>
      </c>
      <c r="G141" s="23">
        <v>2</v>
      </c>
      <c r="H141" s="27">
        <v>2</v>
      </c>
      <c r="I141" s="28">
        <v>2</v>
      </c>
    </row>
    <row r="142" spans="1:9" ht="111.75" customHeight="1">
      <c r="A142" s="84"/>
      <c r="B142" s="42" t="s">
        <v>398</v>
      </c>
      <c r="C142" s="49" t="s">
        <v>399</v>
      </c>
      <c r="D142" s="86">
        <v>200</v>
      </c>
      <c r="E142" s="85" t="s">
        <v>219</v>
      </c>
      <c r="F142" s="85" t="s">
        <v>215</v>
      </c>
      <c r="G142" s="74">
        <v>70.5</v>
      </c>
      <c r="H142" s="89">
        <v>0</v>
      </c>
      <c r="I142" s="88">
        <v>0</v>
      </c>
    </row>
    <row r="143" spans="1:9" ht="113.25" customHeight="1">
      <c r="A143" s="25"/>
      <c r="B143" s="92" t="s">
        <v>364</v>
      </c>
      <c r="C143" s="22" t="s">
        <v>288</v>
      </c>
      <c r="D143" s="24">
        <v>200</v>
      </c>
      <c r="E143" s="24" t="s">
        <v>219</v>
      </c>
      <c r="F143" s="24" t="s">
        <v>215</v>
      </c>
      <c r="G143" s="23">
        <v>6.01</v>
      </c>
      <c r="H143" s="27">
        <v>0</v>
      </c>
      <c r="I143" s="28">
        <v>0</v>
      </c>
    </row>
    <row r="144" spans="1:9" ht="123.75" hidden="1" customHeight="1">
      <c r="A144" s="25"/>
      <c r="B144" s="93"/>
      <c r="C144" s="22" t="s">
        <v>288</v>
      </c>
      <c r="D144" s="24">
        <v>200</v>
      </c>
      <c r="E144" s="24" t="s">
        <v>219</v>
      </c>
      <c r="F144" s="24" t="s">
        <v>215</v>
      </c>
      <c r="G144" s="23">
        <v>0</v>
      </c>
      <c r="H144" s="27">
        <v>0</v>
      </c>
      <c r="I144" s="28">
        <v>0</v>
      </c>
    </row>
    <row r="145" spans="1:9" ht="92.25" customHeight="1">
      <c r="A145" s="58"/>
      <c r="B145" s="59" t="s">
        <v>363</v>
      </c>
      <c r="C145" s="60" t="s">
        <v>288</v>
      </c>
      <c r="D145" s="61" t="s">
        <v>239</v>
      </c>
      <c r="E145" s="61" t="s">
        <v>219</v>
      </c>
      <c r="F145" s="61" t="s">
        <v>215</v>
      </c>
      <c r="G145" s="64">
        <v>96.41</v>
      </c>
      <c r="H145" s="63">
        <v>0</v>
      </c>
      <c r="I145" s="62">
        <v>0</v>
      </c>
    </row>
    <row r="146" spans="1:9" ht="92.25" customHeight="1">
      <c r="A146" s="84"/>
      <c r="B146" s="91" t="s">
        <v>397</v>
      </c>
      <c r="C146" s="86" t="s">
        <v>288</v>
      </c>
      <c r="D146" s="85" t="s">
        <v>239</v>
      </c>
      <c r="E146" s="85" t="s">
        <v>219</v>
      </c>
      <c r="F146" s="85" t="s">
        <v>215</v>
      </c>
      <c r="G146" s="74">
        <v>58.8</v>
      </c>
      <c r="H146" s="74">
        <v>0</v>
      </c>
      <c r="I146" s="74">
        <v>0</v>
      </c>
    </row>
    <row r="147" spans="1:9" ht="75.75" customHeight="1">
      <c r="A147" s="20" t="s">
        <v>289</v>
      </c>
      <c r="B147" s="21" t="s">
        <v>102</v>
      </c>
      <c r="C147" s="22" t="s">
        <v>103</v>
      </c>
      <c r="D147" s="24"/>
      <c r="E147" s="24"/>
      <c r="F147" s="24"/>
      <c r="G147" s="23">
        <f>G148+G149</f>
        <v>889.4</v>
      </c>
      <c r="H147" s="23">
        <f t="shared" ref="H147:I147" si="24">H148+H149</f>
        <v>100</v>
      </c>
      <c r="I147" s="23">
        <f t="shared" si="24"/>
        <v>100</v>
      </c>
    </row>
    <row r="148" spans="1:9" ht="79.5" customHeight="1">
      <c r="A148" s="25"/>
      <c r="B148" s="26" t="s">
        <v>104</v>
      </c>
      <c r="C148" s="22" t="s">
        <v>105</v>
      </c>
      <c r="D148" s="24">
        <v>200</v>
      </c>
      <c r="E148" s="24">
        <v>11</v>
      </c>
      <c r="F148" s="24" t="s">
        <v>217</v>
      </c>
      <c r="G148" s="23">
        <v>889.4</v>
      </c>
      <c r="H148" s="27">
        <v>100</v>
      </c>
      <c r="I148" s="28">
        <v>100</v>
      </c>
    </row>
    <row r="149" spans="1:9" ht="81" customHeight="1">
      <c r="A149" s="25"/>
      <c r="B149" s="26" t="s">
        <v>104</v>
      </c>
      <c r="C149" s="22" t="s">
        <v>105</v>
      </c>
      <c r="D149" s="24">
        <v>800</v>
      </c>
      <c r="E149" s="24">
        <v>11</v>
      </c>
      <c r="F149" s="24" t="s">
        <v>218</v>
      </c>
      <c r="G149" s="23">
        <v>0</v>
      </c>
      <c r="H149" s="27">
        <v>0</v>
      </c>
      <c r="I149" s="28">
        <v>0</v>
      </c>
    </row>
    <row r="150" spans="1:9" ht="54.75" customHeight="1">
      <c r="A150" s="20" t="s">
        <v>290</v>
      </c>
      <c r="B150" s="21" t="s">
        <v>106</v>
      </c>
      <c r="C150" s="22" t="s">
        <v>107</v>
      </c>
      <c r="D150" s="24"/>
      <c r="E150" s="24"/>
      <c r="F150" s="24"/>
      <c r="G150" s="23">
        <f>G151+G152+G153+G154+G155+G156</f>
        <v>3141.9</v>
      </c>
      <c r="H150" s="23">
        <f t="shared" ref="H150:I150" si="25">H151+H152+H153+H154+H155+H156</f>
        <v>1864.8</v>
      </c>
      <c r="I150" s="23">
        <f t="shared" si="25"/>
        <v>1936.5</v>
      </c>
    </row>
    <row r="151" spans="1:9" ht="204" customHeight="1">
      <c r="A151" s="34"/>
      <c r="B151" s="26" t="s">
        <v>336</v>
      </c>
      <c r="C151" s="35" t="s">
        <v>108</v>
      </c>
      <c r="D151" s="36">
        <v>100</v>
      </c>
      <c r="E151" s="36" t="s">
        <v>219</v>
      </c>
      <c r="F151" s="36" t="s">
        <v>218</v>
      </c>
      <c r="G151" s="31">
        <v>1374.6</v>
      </c>
      <c r="H151" s="32">
        <v>441.5</v>
      </c>
      <c r="I151" s="33">
        <v>459.2</v>
      </c>
    </row>
    <row r="152" spans="1:9" ht="92.25" customHeight="1">
      <c r="A152" s="25"/>
      <c r="B152" s="26" t="s">
        <v>80</v>
      </c>
      <c r="C152" s="22" t="s">
        <v>108</v>
      </c>
      <c r="D152" s="24">
        <v>200</v>
      </c>
      <c r="E152" s="24" t="s">
        <v>219</v>
      </c>
      <c r="F152" s="24" t="s">
        <v>218</v>
      </c>
      <c r="G152" s="23">
        <v>104.3</v>
      </c>
      <c r="H152" s="32">
        <v>69.7</v>
      </c>
      <c r="I152" s="33">
        <v>69.7</v>
      </c>
    </row>
    <row r="153" spans="1:9" ht="70.5" customHeight="1">
      <c r="A153" s="76"/>
      <c r="B153" s="82" t="s">
        <v>81</v>
      </c>
      <c r="C153" s="78" t="s">
        <v>108</v>
      </c>
      <c r="D153" s="77">
        <v>800</v>
      </c>
      <c r="E153" s="77" t="s">
        <v>219</v>
      </c>
      <c r="F153" s="77" t="s">
        <v>218</v>
      </c>
      <c r="G153" s="81">
        <v>9.5</v>
      </c>
      <c r="H153" s="80">
        <v>2</v>
      </c>
      <c r="I153" s="79">
        <v>2</v>
      </c>
    </row>
    <row r="154" spans="1:9" ht="166.5" customHeight="1">
      <c r="A154" s="25"/>
      <c r="B154" s="26" t="s">
        <v>109</v>
      </c>
      <c r="C154" s="22" t="s">
        <v>110</v>
      </c>
      <c r="D154" s="24">
        <v>100</v>
      </c>
      <c r="E154" s="24" t="s">
        <v>219</v>
      </c>
      <c r="F154" s="24" t="s">
        <v>218</v>
      </c>
      <c r="G154" s="23">
        <v>1351.6</v>
      </c>
      <c r="H154" s="27">
        <v>1351.6</v>
      </c>
      <c r="I154" s="28">
        <v>1405.6</v>
      </c>
    </row>
    <row r="155" spans="1:9" ht="105.75" customHeight="1">
      <c r="A155" s="25"/>
      <c r="B155" s="26" t="s">
        <v>111</v>
      </c>
      <c r="C155" s="22" t="s">
        <v>110</v>
      </c>
      <c r="D155" s="24">
        <v>200</v>
      </c>
      <c r="E155" s="24" t="s">
        <v>219</v>
      </c>
      <c r="F155" s="24" t="s">
        <v>218</v>
      </c>
      <c r="G155" s="23">
        <v>301.89999999999998</v>
      </c>
      <c r="H155" s="27">
        <v>0</v>
      </c>
      <c r="I155" s="28">
        <v>0</v>
      </c>
    </row>
    <row r="156" spans="1:9" ht="87.75" hidden="1" customHeight="1">
      <c r="A156" s="25"/>
      <c r="B156" s="37" t="s">
        <v>112</v>
      </c>
      <c r="C156" s="22" t="s">
        <v>113</v>
      </c>
      <c r="D156" s="24">
        <v>200</v>
      </c>
      <c r="E156" s="24">
        <v>10</v>
      </c>
      <c r="F156" s="24" t="s">
        <v>220</v>
      </c>
      <c r="G156" s="23"/>
      <c r="H156" s="27"/>
      <c r="I156" s="28"/>
    </row>
    <row r="157" spans="1:9" ht="31.5">
      <c r="A157" s="25" t="s">
        <v>291</v>
      </c>
      <c r="B157" s="37" t="s">
        <v>292</v>
      </c>
      <c r="C157" s="30" t="s">
        <v>233</v>
      </c>
      <c r="D157" s="24"/>
      <c r="E157" s="24"/>
      <c r="F157" s="24"/>
      <c r="G157" s="23">
        <f>G158+G159</f>
        <v>72</v>
      </c>
      <c r="H157" s="23">
        <f t="shared" ref="H157:I157" si="26">H158+H159</f>
        <v>5</v>
      </c>
      <c r="I157" s="23">
        <f t="shared" si="26"/>
        <v>5</v>
      </c>
    </row>
    <row r="158" spans="1:9" ht="77.25" customHeight="1">
      <c r="A158" s="25"/>
      <c r="B158" s="37" t="s">
        <v>293</v>
      </c>
      <c r="C158" s="30" t="s">
        <v>233</v>
      </c>
      <c r="D158" s="24" t="s">
        <v>228</v>
      </c>
      <c r="E158" s="24" t="s">
        <v>214</v>
      </c>
      <c r="F158" s="24" t="s">
        <v>220</v>
      </c>
      <c r="G158" s="23">
        <v>72</v>
      </c>
      <c r="H158" s="27">
        <v>5</v>
      </c>
      <c r="I158" s="28">
        <v>5</v>
      </c>
    </row>
    <row r="159" spans="1:9" ht="81" customHeight="1">
      <c r="A159" s="25"/>
      <c r="B159" s="37" t="s">
        <v>293</v>
      </c>
      <c r="C159" s="30" t="s">
        <v>233</v>
      </c>
      <c r="D159" s="24" t="s">
        <v>226</v>
      </c>
      <c r="E159" s="24" t="s">
        <v>214</v>
      </c>
      <c r="F159" s="24" t="s">
        <v>220</v>
      </c>
      <c r="G159" s="23">
        <v>0</v>
      </c>
      <c r="H159" s="27">
        <v>0</v>
      </c>
      <c r="I159" s="28">
        <v>0</v>
      </c>
    </row>
    <row r="160" spans="1:9" ht="69" customHeight="1">
      <c r="A160" s="20">
        <v>3</v>
      </c>
      <c r="B160" s="21" t="s">
        <v>114</v>
      </c>
      <c r="C160" s="22" t="s">
        <v>115</v>
      </c>
      <c r="D160" s="24"/>
      <c r="E160" s="24"/>
      <c r="F160" s="24"/>
      <c r="G160" s="23">
        <f>G161+G164</f>
        <v>816</v>
      </c>
      <c r="H160" s="23">
        <f t="shared" ref="H160:I160" si="27">H161+H164</f>
        <v>608</v>
      </c>
      <c r="I160" s="23">
        <f t="shared" si="27"/>
        <v>616</v>
      </c>
    </row>
    <row r="161" spans="1:9" ht="103.5" customHeight="1">
      <c r="A161" s="20" t="s">
        <v>294</v>
      </c>
      <c r="B161" s="21" t="s">
        <v>116</v>
      </c>
      <c r="C161" s="22" t="s">
        <v>117</v>
      </c>
      <c r="D161" s="24"/>
      <c r="E161" s="24"/>
      <c r="F161" s="24"/>
      <c r="G161" s="23">
        <f>G162</f>
        <v>696</v>
      </c>
      <c r="H161" s="23">
        <f t="shared" ref="H161:I162" si="28">H162</f>
        <v>608</v>
      </c>
      <c r="I161" s="23">
        <f t="shared" si="28"/>
        <v>616</v>
      </c>
    </row>
    <row r="162" spans="1:9" ht="90.75" customHeight="1">
      <c r="A162" s="20" t="s">
        <v>295</v>
      </c>
      <c r="B162" s="21" t="s">
        <v>118</v>
      </c>
      <c r="C162" s="22" t="s">
        <v>119</v>
      </c>
      <c r="D162" s="24"/>
      <c r="E162" s="24"/>
      <c r="F162" s="24"/>
      <c r="G162" s="23">
        <f>G163</f>
        <v>696</v>
      </c>
      <c r="H162" s="23">
        <f t="shared" si="28"/>
        <v>608</v>
      </c>
      <c r="I162" s="23">
        <f t="shared" si="28"/>
        <v>616</v>
      </c>
    </row>
    <row r="163" spans="1:9" ht="68.25" customHeight="1">
      <c r="A163" s="25"/>
      <c r="B163" s="26" t="s">
        <v>120</v>
      </c>
      <c r="C163" s="22" t="s">
        <v>121</v>
      </c>
      <c r="D163" s="24">
        <v>800</v>
      </c>
      <c r="E163" s="24" t="s">
        <v>218</v>
      </c>
      <c r="F163" s="24">
        <v>12</v>
      </c>
      <c r="G163" s="23">
        <v>696</v>
      </c>
      <c r="H163" s="27">
        <v>608</v>
      </c>
      <c r="I163" s="28">
        <v>616</v>
      </c>
    </row>
    <row r="164" spans="1:9" ht="31.5">
      <c r="A164" s="25"/>
      <c r="B164" s="47" t="s">
        <v>245</v>
      </c>
      <c r="C164" s="22" t="s">
        <v>241</v>
      </c>
      <c r="D164" s="24"/>
      <c r="E164" s="24"/>
      <c r="F164" s="24"/>
      <c r="G164" s="23">
        <f>G165</f>
        <v>120</v>
      </c>
      <c r="H164" s="23">
        <f t="shared" ref="H164:I165" si="29">H165</f>
        <v>0</v>
      </c>
      <c r="I164" s="23">
        <f t="shared" si="29"/>
        <v>0</v>
      </c>
    </row>
    <row r="165" spans="1:9" ht="148.5" customHeight="1">
      <c r="A165" s="25"/>
      <c r="B165" s="48" t="s">
        <v>246</v>
      </c>
      <c r="C165" s="22" t="s">
        <v>242</v>
      </c>
      <c r="D165" s="24"/>
      <c r="E165" s="24"/>
      <c r="F165" s="24"/>
      <c r="G165" s="23">
        <f>G166</f>
        <v>120</v>
      </c>
      <c r="H165" s="23">
        <f t="shared" si="29"/>
        <v>0</v>
      </c>
      <c r="I165" s="23">
        <f t="shared" si="29"/>
        <v>0</v>
      </c>
    </row>
    <row r="166" spans="1:9" ht="56.25" customHeight="1">
      <c r="A166" s="25"/>
      <c r="B166" s="48" t="s">
        <v>247</v>
      </c>
      <c r="C166" s="22" t="s">
        <v>243</v>
      </c>
      <c r="D166" s="24" t="s">
        <v>244</v>
      </c>
      <c r="E166" s="24" t="s">
        <v>218</v>
      </c>
      <c r="F166" s="24" t="s">
        <v>219</v>
      </c>
      <c r="G166" s="23">
        <v>120</v>
      </c>
      <c r="H166" s="27">
        <v>0</v>
      </c>
      <c r="I166" s="28">
        <v>0</v>
      </c>
    </row>
    <row r="167" spans="1:9" ht="153.75" customHeight="1">
      <c r="A167" s="20">
        <v>5</v>
      </c>
      <c r="B167" s="21" t="s">
        <v>129</v>
      </c>
      <c r="C167" s="22" t="s">
        <v>130</v>
      </c>
      <c r="D167" s="24"/>
      <c r="E167" s="24"/>
      <c r="F167" s="24"/>
      <c r="G167" s="23">
        <f>G168+G172+G195</f>
        <v>76662.800000000017</v>
      </c>
      <c r="H167" s="23">
        <f>H168+H172+H196</f>
        <v>28820.2</v>
      </c>
      <c r="I167" s="23">
        <f>I168+I172+I196</f>
        <v>29991.5</v>
      </c>
    </row>
    <row r="168" spans="1:9" ht="70.5" customHeight="1">
      <c r="A168" s="20" t="s">
        <v>296</v>
      </c>
      <c r="B168" s="21" t="s">
        <v>131</v>
      </c>
      <c r="C168" s="22" t="s">
        <v>132</v>
      </c>
      <c r="D168" s="24"/>
      <c r="E168" s="24"/>
      <c r="F168" s="24"/>
      <c r="G168" s="23">
        <f>G169+G170</f>
        <v>564.79999999999995</v>
      </c>
      <c r="H168" s="23">
        <f t="shared" ref="H168:I168" si="30">H169+H170</f>
        <v>0</v>
      </c>
      <c r="I168" s="23">
        <f t="shared" si="30"/>
        <v>0</v>
      </c>
    </row>
    <row r="169" spans="1:9" ht="138.75" customHeight="1">
      <c r="A169" s="25"/>
      <c r="B169" s="26" t="s">
        <v>133</v>
      </c>
      <c r="C169" s="22" t="s">
        <v>134</v>
      </c>
      <c r="D169" s="24">
        <v>800</v>
      </c>
      <c r="E169" s="24" t="s">
        <v>215</v>
      </c>
      <c r="F169" s="24">
        <v>11</v>
      </c>
      <c r="G169" s="23">
        <v>50</v>
      </c>
      <c r="H169" s="27">
        <v>0</v>
      </c>
      <c r="I169" s="28">
        <v>0</v>
      </c>
    </row>
    <row r="170" spans="1:9" ht="15.75">
      <c r="A170" s="25"/>
      <c r="B170" s="26" t="s">
        <v>223</v>
      </c>
      <c r="C170" s="24" t="s">
        <v>234</v>
      </c>
      <c r="D170" s="24" t="s">
        <v>215</v>
      </c>
      <c r="E170" s="24" t="s">
        <v>225</v>
      </c>
      <c r="F170" s="24"/>
      <c r="G170" s="23">
        <f>G171</f>
        <v>514.79999999999995</v>
      </c>
      <c r="H170" s="23">
        <v>0</v>
      </c>
      <c r="I170" s="23">
        <f t="shared" ref="I170" si="31">I171</f>
        <v>0</v>
      </c>
    </row>
    <row r="171" spans="1:9" ht="72" customHeight="1">
      <c r="A171" s="25"/>
      <c r="B171" s="26" t="s">
        <v>224</v>
      </c>
      <c r="C171" s="24" t="s">
        <v>234</v>
      </c>
      <c r="D171" s="61" t="s">
        <v>226</v>
      </c>
      <c r="E171" s="61" t="s">
        <v>215</v>
      </c>
      <c r="F171" s="61" t="s">
        <v>225</v>
      </c>
      <c r="G171" s="23">
        <v>514.79999999999995</v>
      </c>
      <c r="H171" s="27">
        <v>0</v>
      </c>
      <c r="I171" s="28">
        <v>0</v>
      </c>
    </row>
    <row r="172" spans="1:9" ht="129.75" customHeight="1">
      <c r="A172" s="20" t="s">
        <v>297</v>
      </c>
      <c r="B172" s="21" t="s">
        <v>135</v>
      </c>
      <c r="C172" s="22" t="s">
        <v>136</v>
      </c>
      <c r="D172" s="24"/>
      <c r="E172" s="24"/>
      <c r="F172" s="24"/>
      <c r="G172" s="23">
        <f>G175+G179+G181+G183+G184+G185+G186+G187+G189+G190+G191+G192+G193+G173+G176+G178+G177+G174+G182+G180+G194</f>
        <v>69716.200000000012</v>
      </c>
      <c r="H172" s="23">
        <f t="shared" ref="H172:I172" si="32">H175+H179+H181+H183+H184+H185+H186+H187+H189+H190+H191+H192+H193+H173+H176+H178+H177+H174+H182+H180</f>
        <v>24611.5</v>
      </c>
      <c r="I172" s="23">
        <f t="shared" si="32"/>
        <v>25614.399999999998</v>
      </c>
    </row>
    <row r="173" spans="1:9" ht="68.25" customHeight="1">
      <c r="A173" s="20"/>
      <c r="B173" s="42" t="s">
        <v>409</v>
      </c>
      <c r="C173" s="49" t="s">
        <v>411</v>
      </c>
      <c r="D173" s="24" t="s">
        <v>239</v>
      </c>
      <c r="E173" s="24" t="s">
        <v>238</v>
      </c>
      <c r="F173" s="24" t="s">
        <v>220</v>
      </c>
      <c r="G173" s="74">
        <v>307.5</v>
      </c>
      <c r="H173" s="74">
        <v>0</v>
      </c>
      <c r="I173" s="74">
        <v>0</v>
      </c>
    </row>
    <row r="174" spans="1:9" ht="103.5" customHeight="1">
      <c r="A174" s="25"/>
      <c r="B174" s="42" t="s">
        <v>410</v>
      </c>
      <c r="C174" s="49" t="s">
        <v>412</v>
      </c>
      <c r="D174" s="24" t="s">
        <v>239</v>
      </c>
      <c r="E174" s="85" t="s">
        <v>238</v>
      </c>
      <c r="F174" s="85" t="s">
        <v>220</v>
      </c>
      <c r="G174" s="74">
        <v>202</v>
      </c>
      <c r="H174" s="74">
        <v>0</v>
      </c>
      <c r="I174" s="74">
        <v>0</v>
      </c>
    </row>
    <row r="175" spans="1:9" ht="63">
      <c r="A175" s="25"/>
      <c r="B175" s="42" t="s">
        <v>300</v>
      </c>
      <c r="C175" s="60" t="s">
        <v>365</v>
      </c>
      <c r="D175" s="24">
        <v>500</v>
      </c>
      <c r="E175" s="24">
        <v>14</v>
      </c>
      <c r="F175" s="66" t="s">
        <v>220</v>
      </c>
      <c r="G175" s="23">
        <v>10287</v>
      </c>
      <c r="H175" s="27">
        <v>0</v>
      </c>
      <c r="I175" s="28">
        <v>0</v>
      </c>
    </row>
    <row r="176" spans="1:9" ht="66.75" customHeight="1">
      <c r="A176" s="25"/>
      <c r="B176" s="42" t="s">
        <v>302</v>
      </c>
      <c r="C176" s="22" t="s">
        <v>299</v>
      </c>
      <c r="D176" s="24">
        <v>500</v>
      </c>
      <c r="E176" s="24">
        <v>14</v>
      </c>
      <c r="F176" s="24" t="s">
        <v>215</v>
      </c>
      <c r="G176" s="23">
        <v>2443.1999999999998</v>
      </c>
      <c r="H176" s="27">
        <v>2492.8000000000002</v>
      </c>
      <c r="I176" s="28">
        <v>2545.3000000000002</v>
      </c>
    </row>
    <row r="177" spans="1:9" ht="69" hidden="1" customHeight="1">
      <c r="A177" s="25"/>
      <c r="B177" s="42" t="s">
        <v>306</v>
      </c>
      <c r="C177" s="49" t="s">
        <v>307</v>
      </c>
      <c r="D177" s="24">
        <v>500</v>
      </c>
      <c r="E177" s="24" t="s">
        <v>221</v>
      </c>
      <c r="F177" s="24" t="s">
        <v>217</v>
      </c>
      <c r="G177" s="23"/>
      <c r="H177" s="27"/>
      <c r="I177" s="28"/>
    </row>
    <row r="178" spans="1:9" ht="15.75" hidden="1">
      <c r="A178" s="25"/>
      <c r="B178" s="42" t="s">
        <v>305</v>
      </c>
      <c r="C178" s="49" t="s">
        <v>143</v>
      </c>
      <c r="D178" s="24" t="s">
        <v>239</v>
      </c>
      <c r="E178" s="24" t="s">
        <v>221</v>
      </c>
      <c r="F178" s="24" t="s">
        <v>220</v>
      </c>
      <c r="G178" s="23"/>
      <c r="H178" s="27"/>
      <c r="I178" s="28"/>
    </row>
    <row r="179" spans="1:9" ht="90" hidden="1" customHeight="1">
      <c r="A179" s="25"/>
      <c r="B179" s="42" t="s">
        <v>303</v>
      </c>
      <c r="C179" s="49" t="s">
        <v>304</v>
      </c>
      <c r="D179" s="24">
        <v>500</v>
      </c>
      <c r="E179" s="24" t="s">
        <v>218</v>
      </c>
      <c r="F179" s="24" t="s">
        <v>216</v>
      </c>
      <c r="G179" s="23"/>
      <c r="H179" s="27"/>
      <c r="I179" s="28"/>
    </row>
    <row r="180" spans="1:9" ht="72" customHeight="1">
      <c r="A180" s="25"/>
      <c r="B180" s="26" t="s">
        <v>137</v>
      </c>
      <c r="C180" s="22" t="s">
        <v>298</v>
      </c>
      <c r="D180" s="24">
        <v>500</v>
      </c>
      <c r="E180" s="24">
        <v>14</v>
      </c>
      <c r="F180" s="24" t="s">
        <v>215</v>
      </c>
      <c r="G180" s="23">
        <v>3632</v>
      </c>
      <c r="H180" s="27">
        <v>3016</v>
      </c>
      <c r="I180" s="28">
        <v>3137</v>
      </c>
    </row>
    <row r="181" spans="1:9" ht="59.25" customHeight="1">
      <c r="A181" s="25"/>
      <c r="B181" s="26" t="s">
        <v>138</v>
      </c>
      <c r="C181" s="22" t="s">
        <v>139</v>
      </c>
      <c r="D181" s="24">
        <v>500</v>
      </c>
      <c r="E181" s="24" t="s">
        <v>218</v>
      </c>
      <c r="F181" s="24">
        <v>12</v>
      </c>
      <c r="G181" s="23">
        <v>157.9</v>
      </c>
      <c r="H181" s="27">
        <v>157.9</v>
      </c>
      <c r="I181" s="28">
        <v>157.9</v>
      </c>
    </row>
    <row r="182" spans="1:9" ht="84" customHeight="1">
      <c r="A182" s="25"/>
      <c r="B182" s="65" t="s">
        <v>330</v>
      </c>
      <c r="C182" s="49" t="s">
        <v>331</v>
      </c>
      <c r="D182" s="24" t="s">
        <v>239</v>
      </c>
      <c r="E182" s="24" t="s">
        <v>218</v>
      </c>
      <c r="F182" s="24" t="s">
        <v>334</v>
      </c>
      <c r="G182" s="23">
        <v>25</v>
      </c>
      <c r="H182" s="27">
        <v>25</v>
      </c>
      <c r="I182" s="28">
        <v>25</v>
      </c>
    </row>
    <row r="183" spans="1:9" ht="318" hidden="1" customHeight="1">
      <c r="A183" s="25"/>
      <c r="B183" s="26" t="s">
        <v>140</v>
      </c>
      <c r="C183" s="22" t="s">
        <v>141</v>
      </c>
      <c r="D183" s="24">
        <v>700</v>
      </c>
      <c r="E183" s="24">
        <v>13</v>
      </c>
      <c r="F183" s="24" t="s">
        <v>215</v>
      </c>
      <c r="G183" s="23"/>
      <c r="H183" s="27"/>
      <c r="I183" s="28"/>
    </row>
    <row r="184" spans="1:9" ht="0.75" hidden="1" customHeight="1">
      <c r="A184" s="25"/>
      <c r="B184" s="26" t="s">
        <v>142</v>
      </c>
      <c r="C184" s="22" t="s">
        <v>143</v>
      </c>
      <c r="D184" s="24">
        <v>500</v>
      </c>
      <c r="E184" s="24" t="s">
        <v>221</v>
      </c>
      <c r="F184" s="24" t="s">
        <v>220</v>
      </c>
      <c r="G184" s="23">
        <v>0</v>
      </c>
      <c r="H184" s="27"/>
      <c r="I184" s="28"/>
    </row>
    <row r="185" spans="1:9" ht="47.25" hidden="1">
      <c r="A185" s="25"/>
      <c r="B185" s="26" t="s">
        <v>144</v>
      </c>
      <c r="C185" s="22" t="s">
        <v>145</v>
      </c>
      <c r="D185" s="24">
        <v>500</v>
      </c>
      <c r="E185" s="24">
        <v>14</v>
      </c>
      <c r="F185" s="24" t="s">
        <v>220</v>
      </c>
      <c r="G185" s="23">
        <v>0</v>
      </c>
      <c r="H185" s="27"/>
      <c r="I185" s="28"/>
    </row>
    <row r="186" spans="1:9" ht="152.25" hidden="1" customHeight="1">
      <c r="A186" s="25"/>
      <c r="B186" s="39" t="s">
        <v>146</v>
      </c>
      <c r="C186" s="22" t="s">
        <v>147</v>
      </c>
      <c r="D186" s="24">
        <v>500</v>
      </c>
      <c r="E186" s="24">
        <v>14</v>
      </c>
      <c r="F186" s="24" t="s">
        <v>220</v>
      </c>
      <c r="G186" s="23">
        <v>0</v>
      </c>
      <c r="H186" s="27"/>
      <c r="I186" s="28"/>
    </row>
    <row r="187" spans="1:9" ht="12.75" hidden="1">
      <c r="A187" s="94"/>
      <c r="B187" s="114" t="s">
        <v>148</v>
      </c>
      <c r="C187" s="96" t="s">
        <v>149</v>
      </c>
      <c r="D187" s="98">
        <v>500</v>
      </c>
      <c r="E187" s="98">
        <v>14</v>
      </c>
      <c r="F187" s="98" t="s">
        <v>220</v>
      </c>
      <c r="G187" s="113">
        <v>0</v>
      </c>
      <c r="H187" s="112"/>
      <c r="I187" s="111"/>
    </row>
    <row r="188" spans="1:9" ht="26.25" hidden="1" customHeight="1">
      <c r="A188" s="94"/>
      <c r="B188" s="114"/>
      <c r="C188" s="96"/>
      <c r="D188" s="98"/>
      <c r="E188" s="98"/>
      <c r="F188" s="98"/>
      <c r="G188" s="113"/>
      <c r="H188" s="112"/>
      <c r="I188" s="111"/>
    </row>
    <row r="189" spans="1:9" ht="29.25" hidden="1" customHeight="1">
      <c r="A189" s="25"/>
      <c r="B189" s="26" t="s">
        <v>360</v>
      </c>
      <c r="C189" s="22" t="s">
        <v>150</v>
      </c>
      <c r="D189" s="24">
        <v>500</v>
      </c>
      <c r="E189" s="24">
        <v>14</v>
      </c>
      <c r="F189" s="24" t="s">
        <v>220</v>
      </c>
      <c r="G189" s="23">
        <v>0</v>
      </c>
      <c r="H189" s="27"/>
      <c r="I189" s="28"/>
    </row>
    <row r="190" spans="1:9" ht="236.25" hidden="1" customHeight="1">
      <c r="A190" s="25"/>
      <c r="B190" s="26" t="s">
        <v>361</v>
      </c>
      <c r="C190" s="22" t="s">
        <v>151</v>
      </c>
      <c r="D190" s="24">
        <v>500</v>
      </c>
      <c r="E190" s="24">
        <v>14</v>
      </c>
      <c r="F190" s="24" t="s">
        <v>220</v>
      </c>
      <c r="G190" s="23">
        <v>0</v>
      </c>
      <c r="H190" s="27"/>
      <c r="I190" s="28"/>
    </row>
    <row r="191" spans="1:9" ht="51" hidden="1" customHeight="1">
      <c r="A191" s="25"/>
      <c r="B191" s="26" t="s">
        <v>152</v>
      </c>
      <c r="C191" s="22" t="s">
        <v>153</v>
      </c>
      <c r="D191" s="24">
        <v>500</v>
      </c>
      <c r="E191" s="24">
        <v>14</v>
      </c>
      <c r="F191" s="24" t="s">
        <v>220</v>
      </c>
      <c r="G191" s="23">
        <v>0</v>
      </c>
      <c r="H191" s="27"/>
      <c r="I191" s="28"/>
    </row>
    <row r="192" spans="1:9" ht="53.25" customHeight="1">
      <c r="A192" s="25"/>
      <c r="B192" s="26" t="s">
        <v>236</v>
      </c>
      <c r="C192" s="22" t="s">
        <v>301</v>
      </c>
      <c r="D192" s="24" t="s">
        <v>239</v>
      </c>
      <c r="E192" s="24" t="s">
        <v>219</v>
      </c>
      <c r="F192" s="24" t="s">
        <v>215</v>
      </c>
      <c r="G192" s="23">
        <v>4034.8</v>
      </c>
      <c r="H192" s="27">
        <v>4228.8</v>
      </c>
      <c r="I192" s="28">
        <v>4488.2</v>
      </c>
    </row>
    <row r="193" spans="1:9" ht="52.5" customHeight="1">
      <c r="A193" s="25"/>
      <c r="B193" s="26" t="s">
        <v>235</v>
      </c>
      <c r="C193" s="24" t="s">
        <v>237</v>
      </c>
      <c r="D193" s="24" t="s">
        <v>239</v>
      </c>
      <c r="E193" s="24" t="s">
        <v>218</v>
      </c>
      <c r="F193" s="24" t="s">
        <v>216</v>
      </c>
      <c r="G193" s="74">
        <v>14283.7</v>
      </c>
      <c r="H193" s="74">
        <v>14691</v>
      </c>
      <c r="I193" s="74">
        <v>15261</v>
      </c>
    </row>
    <row r="194" spans="1:9" ht="74.25" customHeight="1" thickBot="1">
      <c r="A194" s="25"/>
      <c r="B194" s="147" t="s">
        <v>407</v>
      </c>
      <c r="C194" s="49" t="s">
        <v>408</v>
      </c>
      <c r="D194" s="85" t="s">
        <v>239</v>
      </c>
      <c r="E194" s="85" t="s">
        <v>218</v>
      </c>
      <c r="F194" s="85" t="s">
        <v>216</v>
      </c>
      <c r="G194" s="74">
        <v>34343.1</v>
      </c>
      <c r="H194" s="74">
        <v>0</v>
      </c>
      <c r="I194" s="74">
        <v>0</v>
      </c>
    </row>
    <row r="195" spans="1:9" ht="36.75" customHeight="1">
      <c r="A195" s="84"/>
      <c r="B195" s="21" t="s">
        <v>154</v>
      </c>
      <c r="C195" s="86" t="s">
        <v>155</v>
      </c>
      <c r="D195" s="85"/>
      <c r="E195" s="85"/>
      <c r="F195" s="85"/>
      <c r="G195" s="90">
        <f>G196+G197+G198</f>
        <v>6381.8</v>
      </c>
      <c r="H195" s="90">
        <f>H196+H197+H198</f>
        <v>4491.5</v>
      </c>
      <c r="I195" s="90">
        <f>I196+I197+I198</f>
        <v>4582.9000000000005</v>
      </c>
    </row>
    <row r="196" spans="1:9" ht="157.5">
      <c r="A196" s="20" t="s">
        <v>308</v>
      </c>
      <c r="B196" s="26" t="s">
        <v>78</v>
      </c>
      <c r="C196" s="86" t="s">
        <v>156</v>
      </c>
      <c r="D196" s="85">
        <v>100</v>
      </c>
      <c r="E196" s="85" t="s">
        <v>215</v>
      </c>
      <c r="F196" s="85" t="s">
        <v>222</v>
      </c>
      <c r="G196" s="90">
        <v>4005.5</v>
      </c>
      <c r="H196" s="32">
        <v>4208.7</v>
      </c>
      <c r="I196" s="87">
        <v>4377.1000000000004</v>
      </c>
    </row>
    <row r="197" spans="1:9" ht="168" customHeight="1">
      <c r="A197" s="25"/>
      <c r="B197" s="26" t="s">
        <v>80</v>
      </c>
      <c r="C197" s="86" t="s">
        <v>156</v>
      </c>
      <c r="D197" s="85">
        <v>200</v>
      </c>
      <c r="E197" s="85" t="s">
        <v>215</v>
      </c>
      <c r="F197" s="85" t="s">
        <v>222</v>
      </c>
      <c r="G197" s="90">
        <v>2369.3000000000002</v>
      </c>
      <c r="H197" s="32">
        <v>275.8</v>
      </c>
      <c r="I197" s="87">
        <v>198.8</v>
      </c>
    </row>
    <row r="198" spans="1:9" ht="81" customHeight="1">
      <c r="A198" s="25"/>
      <c r="B198" s="26" t="s">
        <v>81</v>
      </c>
      <c r="C198" s="86" t="s">
        <v>156</v>
      </c>
      <c r="D198" s="85">
        <v>800</v>
      </c>
      <c r="E198" s="85" t="s">
        <v>215</v>
      </c>
      <c r="F198" s="85" t="s">
        <v>222</v>
      </c>
      <c r="G198" s="90">
        <v>7</v>
      </c>
      <c r="H198" s="32">
        <v>7</v>
      </c>
      <c r="I198" s="87">
        <v>7</v>
      </c>
    </row>
    <row r="199" spans="1:9" ht="70.5" customHeight="1">
      <c r="A199" s="25"/>
      <c r="B199" s="21" t="s">
        <v>309</v>
      </c>
      <c r="C199" s="86" t="s">
        <v>157</v>
      </c>
      <c r="D199" s="85"/>
      <c r="E199" s="85"/>
      <c r="F199" s="85"/>
      <c r="G199" s="90">
        <f>G200+G227+G229+G232+G231</f>
        <v>29450.499999999993</v>
      </c>
      <c r="H199" s="90">
        <f>H200+H227+H229+H232+H231</f>
        <v>25776.9</v>
      </c>
      <c r="I199" s="90">
        <f>I200+I227+I229+I232+I231</f>
        <v>27415.299999999996</v>
      </c>
    </row>
    <row r="200" spans="1:9" ht="69" customHeight="1">
      <c r="A200" s="20">
        <v>6</v>
      </c>
      <c r="B200" s="21" t="s">
        <v>106</v>
      </c>
      <c r="C200" s="86" t="s">
        <v>158</v>
      </c>
      <c r="D200" s="85"/>
      <c r="E200" s="85"/>
      <c r="F200" s="85"/>
      <c r="G200" s="90">
        <f>G203+G204+G205+G206+G208+G210+G211+G212+G213+G214+G215+G216+G218+G220+G209+G219+G217+G207+G221+G222+G223+G224+G225+G226+G201+G202</f>
        <v>25892.199999999993</v>
      </c>
      <c r="H200" s="90">
        <f>H203+H204+H205+H206+H208+H210+H211+H212+H213+H214+H215+H216+H218+H220+H209+H219+H217+H207+H221+H222+H223+H224+H225+H226+H201+H202</f>
        <v>22164.600000000002</v>
      </c>
      <c r="I200" s="90">
        <f>I203+I204+I205+I206+I208+I210+I211+I212+I213+I214+I215+I216+I218+I220+I209+I219+I217+I207+I221+I222+I223+I224+I225+I226+I201+I202</f>
        <v>23658.199999999997</v>
      </c>
    </row>
    <row r="201" spans="1:9" ht="155.25" customHeight="1">
      <c r="A201" s="20" t="s">
        <v>310</v>
      </c>
      <c r="B201" s="26" t="s">
        <v>168</v>
      </c>
      <c r="C201" s="86" t="s">
        <v>169</v>
      </c>
      <c r="D201" s="85">
        <v>100</v>
      </c>
      <c r="E201" s="85" t="s">
        <v>215</v>
      </c>
      <c r="F201" s="85">
        <v>13</v>
      </c>
      <c r="G201" s="90">
        <v>379.8</v>
      </c>
      <c r="H201" s="89">
        <v>394.2</v>
      </c>
      <c r="I201" s="88">
        <v>406</v>
      </c>
    </row>
    <row r="202" spans="1:9" ht="166.5" customHeight="1">
      <c r="A202" s="25"/>
      <c r="B202" s="26" t="s">
        <v>170</v>
      </c>
      <c r="C202" s="86" t="s">
        <v>169</v>
      </c>
      <c r="D202" s="85">
        <v>200</v>
      </c>
      <c r="E202" s="85" t="s">
        <v>215</v>
      </c>
      <c r="F202" s="85">
        <v>13</v>
      </c>
      <c r="G202" s="90">
        <v>13.2</v>
      </c>
      <c r="H202" s="89">
        <v>10.8</v>
      </c>
      <c r="I202" s="88">
        <v>0</v>
      </c>
    </row>
    <row r="203" spans="1:9" ht="177" customHeight="1">
      <c r="A203" s="25"/>
      <c r="B203" s="26" t="s">
        <v>166</v>
      </c>
      <c r="C203" s="86" t="s">
        <v>337</v>
      </c>
      <c r="D203" s="85">
        <v>100</v>
      </c>
      <c r="E203" s="85" t="s">
        <v>215</v>
      </c>
      <c r="F203" s="85">
        <v>13</v>
      </c>
      <c r="G203" s="90">
        <v>398</v>
      </c>
      <c r="H203" s="89">
        <v>398</v>
      </c>
      <c r="I203" s="88">
        <v>398</v>
      </c>
    </row>
    <row r="204" spans="1:9" ht="110.25">
      <c r="A204" s="25"/>
      <c r="B204" s="91" t="s">
        <v>167</v>
      </c>
      <c r="C204" s="86" t="s">
        <v>337</v>
      </c>
      <c r="D204" s="85">
        <v>200</v>
      </c>
      <c r="E204" s="85" t="s">
        <v>215</v>
      </c>
      <c r="F204" s="85">
        <v>13</v>
      </c>
      <c r="G204" s="90">
        <v>0</v>
      </c>
      <c r="H204" s="89">
        <v>0</v>
      </c>
      <c r="I204" s="88">
        <v>0</v>
      </c>
    </row>
    <row r="205" spans="1:9" ht="114" customHeight="1">
      <c r="A205" s="25"/>
      <c r="B205" s="26" t="s">
        <v>171</v>
      </c>
      <c r="C205" s="86" t="s">
        <v>172</v>
      </c>
      <c r="D205" s="85">
        <v>100</v>
      </c>
      <c r="E205" s="85" t="s">
        <v>215</v>
      </c>
      <c r="F205" s="85">
        <v>13</v>
      </c>
      <c r="G205" s="90">
        <v>352</v>
      </c>
      <c r="H205" s="89">
        <v>364</v>
      </c>
      <c r="I205" s="88">
        <v>364</v>
      </c>
    </row>
    <row r="206" spans="1:9" ht="130.5" customHeight="1">
      <c r="A206" s="25"/>
      <c r="B206" s="26" t="s">
        <v>173</v>
      </c>
      <c r="C206" s="86" t="s">
        <v>172</v>
      </c>
      <c r="D206" s="85">
        <v>200</v>
      </c>
      <c r="E206" s="85" t="s">
        <v>215</v>
      </c>
      <c r="F206" s="85">
        <v>13</v>
      </c>
      <c r="G206" s="90">
        <v>0</v>
      </c>
      <c r="H206" s="89">
        <v>0</v>
      </c>
      <c r="I206" s="88">
        <v>0</v>
      </c>
    </row>
    <row r="207" spans="1:9" ht="83.25" customHeight="1">
      <c r="A207" s="25"/>
      <c r="B207" s="26" t="s">
        <v>341</v>
      </c>
      <c r="C207" s="49" t="s">
        <v>179</v>
      </c>
      <c r="D207" s="50">
        <v>200</v>
      </c>
      <c r="E207" s="85" t="s">
        <v>221</v>
      </c>
      <c r="F207" s="85" t="s">
        <v>221</v>
      </c>
      <c r="G207" s="90">
        <v>11.4</v>
      </c>
      <c r="H207" s="89">
        <v>11.4</v>
      </c>
      <c r="I207" s="88">
        <v>11.4</v>
      </c>
    </row>
    <row r="208" spans="1:9" ht="141.75">
      <c r="A208" s="25"/>
      <c r="B208" s="26" t="s">
        <v>174</v>
      </c>
      <c r="C208" s="86" t="s">
        <v>175</v>
      </c>
      <c r="D208" s="85">
        <v>100</v>
      </c>
      <c r="E208" s="85" t="s">
        <v>220</v>
      </c>
      <c r="F208" s="85" t="s">
        <v>216</v>
      </c>
      <c r="G208" s="90">
        <v>2159.1999999999998</v>
      </c>
      <c r="H208" s="89">
        <v>2239.6</v>
      </c>
      <c r="I208" s="88">
        <v>2329.1999999999998</v>
      </c>
    </row>
    <row r="209" spans="1:9" ht="159" customHeight="1">
      <c r="A209" s="25"/>
      <c r="B209" s="91" t="s">
        <v>174</v>
      </c>
      <c r="C209" s="86" t="s">
        <v>311</v>
      </c>
      <c r="D209" s="85">
        <v>100</v>
      </c>
      <c r="E209" s="85" t="s">
        <v>220</v>
      </c>
      <c r="F209" s="85" t="s">
        <v>216</v>
      </c>
      <c r="G209" s="90">
        <v>0</v>
      </c>
      <c r="H209" s="89">
        <v>0</v>
      </c>
      <c r="I209" s="88">
        <v>0</v>
      </c>
    </row>
    <row r="210" spans="1:9" ht="0.75" customHeight="1">
      <c r="A210" s="25"/>
      <c r="B210" s="26" t="s">
        <v>174</v>
      </c>
      <c r="C210" s="86" t="s">
        <v>175</v>
      </c>
      <c r="D210" s="85">
        <v>200</v>
      </c>
      <c r="E210" s="85" t="s">
        <v>220</v>
      </c>
      <c r="F210" s="85" t="s">
        <v>216</v>
      </c>
      <c r="G210" s="90">
        <v>219.3</v>
      </c>
      <c r="H210" s="89">
        <v>0</v>
      </c>
      <c r="I210" s="88">
        <v>0</v>
      </c>
    </row>
    <row r="211" spans="1:9" ht="93" customHeight="1">
      <c r="A211" s="25"/>
      <c r="B211" s="91" t="s">
        <v>413</v>
      </c>
      <c r="C211" s="86" t="s">
        <v>176</v>
      </c>
      <c r="D211" s="85">
        <v>600</v>
      </c>
      <c r="E211" s="85">
        <v>10</v>
      </c>
      <c r="F211" s="85" t="s">
        <v>222</v>
      </c>
      <c r="G211" s="90">
        <v>265.7</v>
      </c>
      <c r="H211" s="89">
        <v>244.7</v>
      </c>
      <c r="I211" s="88">
        <v>244.7</v>
      </c>
    </row>
    <row r="212" spans="1:9" ht="71.25" customHeight="1">
      <c r="A212" s="25"/>
      <c r="B212" s="91" t="s">
        <v>414</v>
      </c>
      <c r="C212" s="86" t="s">
        <v>176</v>
      </c>
      <c r="D212" s="85">
        <v>800</v>
      </c>
      <c r="E212" s="85" t="s">
        <v>215</v>
      </c>
      <c r="F212" s="85">
        <v>13</v>
      </c>
      <c r="G212" s="90">
        <v>1200</v>
      </c>
      <c r="H212" s="89">
        <v>200</v>
      </c>
      <c r="I212" s="88">
        <v>200</v>
      </c>
    </row>
    <row r="213" spans="1:9" ht="88.5" customHeight="1">
      <c r="A213" s="25"/>
      <c r="B213" s="91" t="s">
        <v>415</v>
      </c>
      <c r="C213" s="86" t="s">
        <v>176</v>
      </c>
      <c r="D213" s="85">
        <v>200</v>
      </c>
      <c r="E213" s="85" t="s">
        <v>215</v>
      </c>
      <c r="F213" s="85">
        <v>13</v>
      </c>
      <c r="G213" s="90">
        <v>204</v>
      </c>
      <c r="H213" s="89">
        <v>50</v>
      </c>
      <c r="I213" s="88">
        <v>50</v>
      </c>
    </row>
    <row r="214" spans="1:9" ht="1.5" hidden="1" customHeight="1">
      <c r="A214" s="25"/>
      <c r="B214" s="26" t="s">
        <v>178</v>
      </c>
      <c r="C214" s="86" t="s">
        <v>179</v>
      </c>
      <c r="D214" s="85">
        <v>200</v>
      </c>
      <c r="E214" s="85" t="s">
        <v>221</v>
      </c>
      <c r="F214" s="85" t="s">
        <v>215</v>
      </c>
      <c r="G214" s="90">
        <v>0</v>
      </c>
      <c r="H214" s="89">
        <v>0</v>
      </c>
      <c r="I214" s="88">
        <v>0</v>
      </c>
    </row>
    <row r="215" spans="1:9" ht="82.5" hidden="1" customHeight="1">
      <c r="A215" s="25"/>
      <c r="B215" s="26" t="s">
        <v>177</v>
      </c>
      <c r="C215" s="86" t="s">
        <v>176</v>
      </c>
      <c r="D215" s="85">
        <v>200</v>
      </c>
      <c r="E215" s="85" t="s">
        <v>221</v>
      </c>
      <c r="F215" s="85" t="s">
        <v>220</v>
      </c>
      <c r="G215" s="90">
        <v>0</v>
      </c>
      <c r="H215" s="89">
        <v>0</v>
      </c>
      <c r="I215" s="88">
        <v>0</v>
      </c>
    </row>
    <row r="216" spans="1:9" ht="68.25" hidden="1" customHeight="1">
      <c r="A216" s="25"/>
      <c r="B216" s="26" t="s">
        <v>316</v>
      </c>
      <c r="C216" s="86" t="s">
        <v>315</v>
      </c>
      <c r="D216" s="85">
        <v>500</v>
      </c>
      <c r="E216" s="85" t="s">
        <v>219</v>
      </c>
      <c r="F216" s="85" t="s">
        <v>215</v>
      </c>
      <c r="G216" s="90">
        <v>0</v>
      </c>
      <c r="H216" s="89">
        <v>0</v>
      </c>
      <c r="I216" s="88">
        <v>0</v>
      </c>
    </row>
    <row r="217" spans="1:9" ht="52.5" hidden="1" customHeight="1">
      <c r="A217" s="25"/>
      <c r="B217" s="26" t="s">
        <v>317</v>
      </c>
      <c r="C217" s="86" t="s">
        <v>315</v>
      </c>
      <c r="D217" s="85">
        <v>500</v>
      </c>
      <c r="E217" s="85" t="s">
        <v>219</v>
      </c>
      <c r="F217" s="85" t="s">
        <v>215</v>
      </c>
      <c r="G217" s="90">
        <v>0</v>
      </c>
      <c r="H217" s="89">
        <v>0</v>
      </c>
      <c r="I217" s="88">
        <v>0</v>
      </c>
    </row>
    <row r="218" spans="1:9" ht="0.75" customHeight="1">
      <c r="A218" s="25"/>
      <c r="B218" s="26" t="s">
        <v>180</v>
      </c>
      <c r="C218" s="86" t="s">
        <v>181</v>
      </c>
      <c r="D218" s="85">
        <v>200</v>
      </c>
      <c r="E218" s="85" t="s">
        <v>221</v>
      </c>
      <c r="F218" s="85" t="s">
        <v>220</v>
      </c>
      <c r="G218" s="90">
        <v>0</v>
      </c>
      <c r="H218" s="89">
        <v>0</v>
      </c>
      <c r="I218" s="88">
        <v>0</v>
      </c>
    </row>
    <row r="219" spans="1:9" ht="40.5" customHeight="1">
      <c r="A219" s="25"/>
      <c r="B219" s="26" t="s">
        <v>313</v>
      </c>
      <c r="C219" s="85" t="s">
        <v>314</v>
      </c>
      <c r="D219" s="85" t="s">
        <v>228</v>
      </c>
      <c r="E219" s="85" t="s">
        <v>217</v>
      </c>
      <c r="F219" s="85" t="s">
        <v>218</v>
      </c>
      <c r="G219" s="90">
        <v>30</v>
      </c>
      <c r="H219" s="89">
        <v>30</v>
      </c>
      <c r="I219" s="88">
        <v>30</v>
      </c>
    </row>
    <row r="220" spans="1:9" ht="57" hidden="1" customHeight="1">
      <c r="A220" s="25"/>
      <c r="B220" s="26" t="s">
        <v>240</v>
      </c>
      <c r="C220" s="85" t="s">
        <v>312</v>
      </c>
      <c r="D220" s="85" t="s">
        <v>228</v>
      </c>
      <c r="E220" s="85" t="s">
        <v>217</v>
      </c>
      <c r="F220" s="85" t="s">
        <v>218</v>
      </c>
      <c r="G220" s="90">
        <v>0</v>
      </c>
      <c r="H220" s="89">
        <v>0</v>
      </c>
      <c r="I220" s="88">
        <v>0</v>
      </c>
    </row>
    <row r="221" spans="1:9" ht="129.75" customHeight="1">
      <c r="A221" s="25"/>
      <c r="B221" s="26" t="s">
        <v>159</v>
      </c>
      <c r="C221" s="86" t="s">
        <v>160</v>
      </c>
      <c r="D221" s="85">
        <v>100</v>
      </c>
      <c r="E221" s="85" t="s">
        <v>215</v>
      </c>
      <c r="F221" s="85" t="s">
        <v>218</v>
      </c>
      <c r="G221" s="90">
        <v>13759.3</v>
      </c>
      <c r="H221" s="89">
        <v>15296.2</v>
      </c>
      <c r="I221" s="88">
        <v>16686.099999999999</v>
      </c>
    </row>
    <row r="222" spans="1:9" ht="121.5" customHeight="1">
      <c r="A222" s="25"/>
      <c r="B222" s="26" t="s">
        <v>161</v>
      </c>
      <c r="C222" s="86" t="s">
        <v>160</v>
      </c>
      <c r="D222" s="85">
        <v>200</v>
      </c>
      <c r="E222" s="85" t="s">
        <v>215</v>
      </c>
      <c r="F222" s="85" t="s">
        <v>218</v>
      </c>
      <c r="G222" s="90">
        <v>4476.3</v>
      </c>
      <c r="H222" s="89">
        <v>491.5</v>
      </c>
      <c r="I222" s="88">
        <v>407.3</v>
      </c>
    </row>
    <row r="223" spans="1:9" ht="101.25" customHeight="1">
      <c r="A223" s="25"/>
      <c r="B223" s="26" t="s">
        <v>162</v>
      </c>
      <c r="C223" s="86" t="s">
        <v>160</v>
      </c>
      <c r="D223" s="85">
        <v>800</v>
      </c>
      <c r="E223" s="85" t="s">
        <v>215</v>
      </c>
      <c r="F223" s="85" t="s">
        <v>218</v>
      </c>
      <c r="G223" s="90">
        <v>27</v>
      </c>
      <c r="H223" s="89">
        <v>0</v>
      </c>
      <c r="I223" s="88">
        <v>0</v>
      </c>
    </row>
    <row r="224" spans="1:9" ht="110.25" customHeight="1">
      <c r="A224" s="25"/>
      <c r="B224" s="26" t="s">
        <v>163</v>
      </c>
      <c r="C224" s="86" t="s">
        <v>160</v>
      </c>
      <c r="D224" s="85">
        <v>100</v>
      </c>
      <c r="E224" s="85" t="s">
        <v>215</v>
      </c>
      <c r="F224" s="85" t="s">
        <v>220</v>
      </c>
      <c r="G224" s="90">
        <v>754.1</v>
      </c>
      <c r="H224" s="89">
        <v>782.8</v>
      </c>
      <c r="I224" s="88">
        <v>814.2</v>
      </c>
    </row>
    <row r="225" spans="1:10" ht="105.75" customHeight="1">
      <c r="A225" s="25"/>
      <c r="B225" s="26" t="s">
        <v>164</v>
      </c>
      <c r="C225" s="86" t="s">
        <v>160</v>
      </c>
      <c r="D225" s="85">
        <v>200</v>
      </c>
      <c r="E225" s="85" t="s">
        <v>215</v>
      </c>
      <c r="F225" s="85" t="s">
        <v>220</v>
      </c>
      <c r="G225" s="90">
        <v>56.8</v>
      </c>
      <c r="H225" s="89">
        <v>5</v>
      </c>
      <c r="I225" s="88">
        <v>5</v>
      </c>
    </row>
    <row r="226" spans="1:10" ht="96.75" customHeight="1">
      <c r="A226" s="25"/>
      <c r="B226" s="26" t="s">
        <v>165</v>
      </c>
      <c r="C226" s="86" t="s">
        <v>327</v>
      </c>
      <c r="D226" s="85">
        <v>100</v>
      </c>
      <c r="E226" s="85" t="s">
        <v>215</v>
      </c>
      <c r="F226" s="85" t="s">
        <v>218</v>
      </c>
      <c r="G226" s="90">
        <v>1586.1</v>
      </c>
      <c r="H226" s="89">
        <v>1646.4</v>
      </c>
      <c r="I226" s="88">
        <v>1712.3</v>
      </c>
    </row>
    <row r="227" spans="1:10" ht="71.25" customHeight="1">
      <c r="A227" s="25"/>
      <c r="B227" s="21" t="s">
        <v>182</v>
      </c>
      <c r="C227" s="86" t="s">
        <v>183</v>
      </c>
      <c r="D227" s="85"/>
      <c r="E227" s="85"/>
      <c r="F227" s="85"/>
      <c r="G227" s="90">
        <f>G228</f>
        <v>3440</v>
      </c>
      <c r="H227" s="90">
        <f t="shared" ref="H227:I227" si="33">H228</f>
        <v>3571</v>
      </c>
      <c r="I227" s="90">
        <f t="shared" si="33"/>
        <v>3714</v>
      </c>
    </row>
    <row r="228" spans="1:10" ht="85.5" customHeight="1">
      <c r="A228" s="20" t="s">
        <v>318</v>
      </c>
      <c r="B228" s="26" t="s">
        <v>184</v>
      </c>
      <c r="C228" s="86" t="s">
        <v>185</v>
      </c>
      <c r="D228" s="85">
        <v>300</v>
      </c>
      <c r="E228" s="85">
        <v>10</v>
      </c>
      <c r="F228" s="85" t="s">
        <v>215</v>
      </c>
      <c r="G228" s="90">
        <v>3440</v>
      </c>
      <c r="H228" s="89">
        <v>3571</v>
      </c>
      <c r="I228" s="88">
        <v>3714</v>
      </c>
    </row>
    <row r="229" spans="1:10" ht="84" customHeight="1">
      <c r="A229" s="25"/>
      <c r="B229" s="21" t="s">
        <v>186</v>
      </c>
      <c r="C229" s="86" t="s">
        <v>187</v>
      </c>
      <c r="D229" s="85"/>
      <c r="E229" s="85"/>
      <c r="F229" s="85"/>
      <c r="G229" s="90">
        <f>G230</f>
        <v>115</v>
      </c>
      <c r="H229" s="90">
        <f t="shared" ref="H229:I229" si="34">H230</f>
        <v>0</v>
      </c>
      <c r="I229" s="90">
        <f t="shared" si="34"/>
        <v>0</v>
      </c>
    </row>
    <row r="230" spans="1:10" ht="78.75">
      <c r="A230" s="20" t="s">
        <v>319</v>
      </c>
      <c r="B230" s="26" t="s">
        <v>188</v>
      </c>
      <c r="C230" s="86" t="s">
        <v>189</v>
      </c>
      <c r="D230" s="85">
        <v>500</v>
      </c>
      <c r="E230" s="85" t="s">
        <v>215</v>
      </c>
      <c r="F230" s="85">
        <v>13</v>
      </c>
      <c r="G230" s="90">
        <v>115</v>
      </c>
      <c r="H230" s="89">
        <v>0</v>
      </c>
      <c r="I230" s="88">
        <v>0</v>
      </c>
    </row>
    <row r="231" spans="1:10" ht="84.75" customHeight="1">
      <c r="A231" s="25"/>
      <c r="B231" s="51" t="s">
        <v>332</v>
      </c>
      <c r="C231" s="86" t="s">
        <v>342</v>
      </c>
      <c r="D231" s="85">
        <v>600</v>
      </c>
      <c r="E231" s="85">
        <v>10</v>
      </c>
      <c r="F231" s="85" t="s">
        <v>222</v>
      </c>
      <c r="G231" s="90">
        <v>3.3</v>
      </c>
      <c r="H231" s="89">
        <v>3.3</v>
      </c>
      <c r="I231" s="88">
        <v>3.3</v>
      </c>
    </row>
    <row r="232" spans="1:10" ht="107.25" customHeight="1">
      <c r="A232" s="25"/>
      <c r="B232" s="42" t="s">
        <v>328</v>
      </c>
      <c r="C232" s="86" t="s">
        <v>329</v>
      </c>
      <c r="D232" s="85"/>
      <c r="E232" s="85"/>
      <c r="F232" s="85"/>
      <c r="G232" s="90">
        <f>G233</f>
        <v>0</v>
      </c>
      <c r="H232" s="90">
        <f t="shared" ref="H232:I232" si="35">H233</f>
        <v>38</v>
      </c>
      <c r="I232" s="90">
        <f t="shared" si="35"/>
        <v>39.799999999999997</v>
      </c>
      <c r="J232" s="6"/>
    </row>
    <row r="233" spans="1:10" ht="113.25" customHeight="1">
      <c r="A233" s="25"/>
      <c r="B233" s="42" t="s">
        <v>328</v>
      </c>
      <c r="C233" s="86" t="s">
        <v>329</v>
      </c>
      <c r="D233" s="85" t="s">
        <v>228</v>
      </c>
      <c r="E233" s="85" t="s">
        <v>215</v>
      </c>
      <c r="F233" s="85" t="s">
        <v>221</v>
      </c>
      <c r="G233" s="90">
        <v>0</v>
      </c>
      <c r="H233" s="89">
        <v>38</v>
      </c>
      <c r="I233" s="88">
        <v>39.799999999999997</v>
      </c>
    </row>
    <row r="234" spans="1:10" ht="115.5" customHeight="1">
      <c r="A234" s="25"/>
      <c r="B234" s="21" t="s">
        <v>320</v>
      </c>
      <c r="C234" s="86" t="s">
        <v>190</v>
      </c>
      <c r="D234" s="85"/>
      <c r="E234" s="85"/>
      <c r="F234" s="85"/>
      <c r="G234" s="90">
        <f>G235</f>
        <v>216.9</v>
      </c>
      <c r="H234" s="90">
        <f t="shared" ref="H234:I234" si="36">H235</f>
        <v>206.8</v>
      </c>
      <c r="I234" s="90">
        <f t="shared" si="36"/>
        <v>208.5</v>
      </c>
    </row>
    <row r="235" spans="1:10" ht="73.5" customHeight="1">
      <c r="A235" s="20">
        <v>7</v>
      </c>
      <c r="B235" s="21" t="s">
        <v>322</v>
      </c>
      <c r="C235" s="86" t="s">
        <v>191</v>
      </c>
      <c r="D235" s="85"/>
      <c r="E235" s="85"/>
      <c r="F235" s="85"/>
      <c r="G235" s="90">
        <f>G236+G240+G242</f>
        <v>216.9</v>
      </c>
      <c r="H235" s="90">
        <f t="shared" ref="H235:I235" si="37">H236+H240+H242</f>
        <v>206.8</v>
      </c>
      <c r="I235" s="90">
        <f t="shared" si="37"/>
        <v>208.5</v>
      </c>
    </row>
    <row r="236" spans="1:10" ht="112.5" customHeight="1">
      <c r="A236" s="20" t="s">
        <v>321</v>
      </c>
      <c r="B236" s="21" t="s">
        <v>192</v>
      </c>
      <c r="C236" s="86" t="s">
        <v>193</v>
      </c>
      <c r="D236" s="85"/>
      <c r="E236" s="85"/>
      <c r="F236" s="85"/>
      <c r="G236" s="90">
        <f>G237+G238+G239</f>
        <v>200</v>
      </c>
      <c r="H236" s="90">
        <f t="shared" ref="H236:I237" si="38">H237+H238+H239</f>
        <v>200</v>
      </c>
      <c r="I236" s="90">
        <f t="shared" si="38"/>
        <v>200</v>
      </c>
    </row>
    <row r="237" spans="1:10" ht="90" hidden="1" customHeight="1">
      <c r="A237" s="20"/>
      <c r="B237" s="26" t="s">
        <v>195</v>
      </c>
      <c r="C237" s="86" t="s">
        <v>323</v>
      </c>
      <c r="D237" s="85">
        <v>300</v>
      </c>
      <c r="E237" s="85">
        <v>10</v>
      </c>
      <c r="F237" s="85" t="s">
        <v>220</v>
      </c>
      <c r="G237" s="90"/>
      <c r="H237" s="89"/>
      <c r="I237" s="88"/>
    </row>
    <row r="238" spans="1:10" ht="116.25" hidden="1" customHeight="1">
      <c r="A238" s="25"/>
      <c r="B238" s="26" t="s">
        <v>194</v>
      </c>
      <c r="C238" s="86" t="s">
        <v>323</v>
      </c>
      <c r="D238" s="85">
        <v>300</v>
      </c>
      <c r="E238" s="85">
        <v>10</v>
      </c>
      <c r="F238" s="85" t="s">
        <v>220</v>
      </c>
      <c r="G238" s="90"/>
      <c r="H238" s="89"/>
      <c r="I238" s="88"/>
    </row>
    <row r="239" spans="1:10" ht="132.75" customHeight="1">
      <c r="A239" s="25"/>
      <c r="B239" s="26" t="s">
        <v>195</v>
      </c>
      <c r="C239" s="86" t="s">
        <v>323</v>
      </c>
      <c r="D239" s="85">
        <v>300</v>
      </c>
      <c r="E239" s="85">
        <v>10</v>
      </c>
      <c r="F239" s="85" t="s">
        <v>220</v>
      </c>
      <c r="G239" s="90">
        <v>200</v>
      </c>
      <c r="H239" s="89">
        <v>200</v>
      </c>
      <c r="I239" s="88">
        <v>200</v>
      </c>
    </row>
    <row r="240" spans="1:10" ht="51" customHeight="1">
      <c r="A240" s="25"/>
      <c r="B240" s="21" t="s">
        <v>196</v>
      </c>
      <c r="C240" s="86" t="s">
        <v>197</v>
      </c>
      <c r="D240" s="85"/>
      <c r="E240" s="85"/>
      <c r="F240" s="85"/>
      <c r="G240" s="90">
        <f>G241</f>
        <v>16.899999999999999</v>
      </c>
      <c r="H240" s="90">
        <f t="shared" ref="H240:I240" si="39">H241</f>
        <v>6.8</v>
      </c>
      <c r="I240" s="90">
        <f t="shared" si="39"/>
        <v>8.5</v>
      </c>
    </row>
    <row r="241" spans="1:9" ht="133.5" customHeight="1">
      <c r="A241" s="20"/>
      <c r="B241" s="26" t="s">
        <v>198</v>
      </c>
      <c r="C241" s="86" t="s">
        <v>199</v>
      </c>
      <c r="D241" s="85">
        <v>200</v>
      </c>
      <c r="E241" s="85" t="s">
        <v>218</v>
      </c>
      <c r="F241" s="85" t="s">
        <v>221</v>
      </c>
      <c r="G241" s="90">
        <v>16.899999999999999</v>
      </c>
      <c r="H241" s="89">
        <v>6.8</v>
      </c>
      <c r="I241" s="88">
        <v>8.5</v>
      </c>
    </row>
    <row r="242" spans="1:9" ht="135" hidden="1" customHeight="1">
      <c r="A242" s="25"/>
      <c r="B242" s="21" t="s">
        <v>200</v>
      </c>
      <c r="C242" s="86" t="s">
        <v>201</v>
      </c>
      <c r="D242" s="85"/>
      <c r="E242" s="85" t="s">
        <v>218</v>
      </c>
      <c r="F242" s="85" t="s">
        <v>221</v>
      </c>
      <c r="G242" s="90">
        <f>G243</f>
        <v>0</v>
      </c>
      <c r="H242" s="90">
        <f t="shared" ref="H242:I242" si="40">H243</f>
        <v>0</v>
      </c>
      <c r="I242" s="90">
        <f t="shared" si="40"/>
        <v>0</v>
      </c>
    </row>
    <row r="243" spans="1:9" ht="47.25" hidden="1">
      <c r="A243" s="20"/>
      <c r="B243" s="26" t="s">
        <v>202</v>
      </c>
      <c r="C243" s="86" t="s">
        <v>203</v>
      </c>
      <c r="D243" s="85">
        <v>200</v>
      </c>
      <c r="E243" s="85" t="s">
        <v>218</v>
      </c>
      <c r="F243" s="85" t="s">
        <v>221</v>
      </c>
      <c r="G243" s="90">
        <v>0</v>
      </c>
      <c r="H243" s="89">
        <v>0</v>
      </c>
      <c r="I243" s="88">
        <v>0</v>
      </c>
    </row>
    <row r="244" spans="1:9" ht="110.25">
      <c r="A244" s="25"/>
      <c r="B244" s="53" t="s">
        <v>204</v>
      </c>
      <c r="C244" s="86" t="s">
        <v>205</v>
      </c>
      <c r="D244" s="85"/>
      <c r="E244" s="85"/>
      <c r="F244" s="85"/>
      <c r="G244" s="90">
        <f>G245+G247</f>
        <v>10</v>
      </c>
      <c r="H244" s="90">
        <f t="shared" ref="H244:I244" si="41">H245+H247</f>
        <v>10</v>
      </c>
      <c r="I244" s="90">
        <f t="shared" si="41"/>
        <v>10</v>
      </c>
    </row>
    <row r="245" spans="1:9" ht="117.75" customHeight="1">
      <c r="A245" s="52">
        <v>8</v>
      </c>
      <c r="B245" s="21" t="s">
        <v>207</v>
      </c>
      <c r="C245" s="86" t="s">
        <v>208</v>
      </c>
      <c r="D245" s="85"/>
      <c r="E245" s="85"/>
      <c r="F245" s="85"/>
      <c r="G245" s="90">
        <f>G246</f>
        <v>5</v>
      </c>
      <c r="H245" s="90">
        <f t="shared" ref="H245:I245" si="42">H246</f>
        <v>5</v>
      </c>
      <c r="I245" s="90">
        <f t="shared" si="42"/>
        <v>5</v>
      </c>
    </row>
    <row r="246" spans="1:9" ht="69" customHeight="1">
      <c r="A246" s="20" t="s">
        <v>206</v>
      </c>
      <c r="B246" s="21" t="s">
        <v>209</v>
      </c>
      <c r="C246" s="86" t="s">
        <v>210</v>
      </c>
      <c r="D246" s="85">
        <v>200</v>
      </c>
      <c r="E246" s="85" t="s">
        <v>214</v>
      </c>
      <c r="F246" s="85" t="s">
        <v>214</v>
      </c>
      <c r="G246" s="90">
        <v>5</v>
      </c>
      <c r="H246" s="89">
        <v>5</v>
      </c>
      <c r="I246" s="88">
        <v>5</v>
      </c>
    </row>
    <row r="247" spans="1:9" ht="68.25" customHeight="1">
      <c r="A247" s="20"/>
      <c r="B247" s="21" t="s">
        <v>373</v>
      </c>
      <c r="C247" s="86" t="s">
        <v>211</v>
      </c>
      <c r="D247" s="85"/>
      <c r="E247" s="85"/>
      <c r="F247" s="85"/>
      <c r="G247" s="90">
        <f>G248</f>
        <v>5</v>
      </c>
      <c r="H247" s="90">
        <f t="shared" ref="H247:I247" si="43">H248</f>
        <v>5</v>
      </c>
      <c r="I247" s="90">
        <f t="shared" si="43"/>
        <v>5</v>
      </c>
    </row>
    <row r="248" spans="1:9" ht="39" customHeight="1">
      <c r="A248" s="20" t="s">
        <v>324</v>
      </c>
      <c r="B248" s="26" t="s">
        <v>212</v>
      </c>
      <c r="C248" s="86" t="s">
        <v>213</v>
      </c>
      <c r="D248" s="85">
        <v>200</v>
      </c>
      <c r="E248" s="85" t="s">
        <v>214</v>
      </c>
      <c r="F248" s="85" t="s">
        <v>214</v>
      </c>
      <c r="G248" s="90">
        <v>5</v>
      </c>
      <c r="H248" s="89">
        <v>5</v>
      </c>
      <c r="I248" s="88">
        <v>5</v>
      </c>
    </row>
    <row r="249" spans="1:9" ht="102" customHeight="1">
      <c r="A249" s="25"/>
      <c r="B249" s="42" t="s">
        <v>326</v>
      </c>
      <c r="C249" s="86" t="s">
        <v>333</v>
      </c>
      <c r="D249" s="85"/>
      <c r="E249" s="85"/>
      <c r="F249" s="85"/>
      <c r="G249" s="90">
        <f>G250</f>
        <v>30</v>
      </c>
      <c r="H249" s="90">
        <f t="shared" ref="H249:I249" si="44">H250</f>
        <v>30</v>
      </c>
      <c r="I249" s="90">
        <f t="shared" si="44"/>
        <v>30</v>
      </c>
    </row>
    <row r="250" spans="1:9" ht="94.5">
      <c r="A250" s="25" t="s">
        <v>325</v>
      </c>
      <c r="B250" s="42" t="s">
        <v>326</v>
      </c>
      <c r="C250" s="86" t="s">
        <v>333</v>
      </c>
      <c r="D250" s="85" t="s">
        <v>228</v>
      </c>
      <c r="E250" s="85" t="s">
        <v>214</v>
      </c>
      <c r="F250" s="85" t="s">
        <v>217</v>
      </c>
      <c r="G250" s="90">
        <v>30</v>
      </c>
      <c r="H250" s="89">
        <v>30</v>
      </c>
      <c r="I250" s="88">
        <v>30</v>
      </c>
    </row>
    <row r="251" spans="1:9">
      <c r="A251" s="54"/>
    </row>
  </sheetData>
  <mergeCells count="61">
    <mergeCell ref="G4:I4"/>
    <mergeCell ref="F9:I9"/>
    <mergeCell ref="F12:I12"/>
    <mergeCell ref="G13:I13"/>
    <mergeCell ref="F11:I11"/>
    <mergeCell ref="F10:I10"/>
    <mergeCell ref="A18:I18"/>
    <mergeCell ref="A19:I19"/>
    <mergeCell ref="A27:I27"/>
    <mergeCell ref="A2:I2"/>
    <mergeCell ref="A15:I15"/>
    <mergeCell ref="A16:I16"/>
    <mergeCell ref="A17:I17"/>
    <mergeCell ref="A21:H21"/>
    <mergeCell ref="A22:H22"/>
    <mergeCell ref="A23:H23"/>
    <mergeCell ref="A24:H24"/>
    <mergeCell ref="F5:I5"/>
    <mergeCell ref="F6:I6"/>
    <mergeCell ref="F7:I7"/>
    <mergeCell ref="F8:I8"/>
    <mergeCell ref="A187:A188"/>
    <mergeCell ref="D187:D188"/>
    <mergeCell ref="F187:F188"/>
    <mergeCell ref="B187:B188"/>
    <mergeCell ref="C187:C188"/>
    <mergeCell ref="H51:H52"/>
    <mergeCell ref="I51:I52"/>
    <mergeCell ref="E28:E29"/>
    <mergeCell ref="I187:I188"/>
    <mergeCell ref="E187:E188"/>
    <mergeCell ref="H187:H188"/>
    <mergeCell ref="G187:G188"/>
    <mergeCell ref="G51:G52"/>
    <mergeCell ref="E62:E63"/>
    <mergeCell ref="F62:F63"/>
    <mergeCell ref="A28:A29"/>
    <mergeCell ref="B28:B29"/>
    <mergeCell ref="C28:C29"/>
    <mergeCell ref="G28:I28"/>
    <mergeCell ref="H31:H32"/>
    <mergeCell ref="I31:I32"/>
    <mergeCell ref="A31:A32"/>
    <mergeCell ref="C31:C32"/>
    <mergeCell ref="D28:D29"/>
    <mergeCell ref="F28:F29"/>
    <mergeCell ref="B143:B144"/>
    <mergeCell ref="A51:A52"/>
    <mergeCell ref="B51:B52"/>
    <mergeCell ref="C51:C52"/>
    <mergeCell ref="G31:G32"/>
    <mergeCell ref="E51:E52"/>
    <mergeCell ref="E31:E32"/>
    <mergeCell ref="F51:F52"/>
    <mergeCell ref="B31:B32"/>
    <mergeCell ref="D51:D52"/>
    <mergeCell ref="D31:D32"/>
    <mergeCell ref="F31:F32"/>
    <mergeCell ref="B62:B63"/>
    <mergeCell ref="C62:C63"/>
    <mergeCell ref="D62:D63"/>
  </mergeCells>
  <phoneticPr fontId="0" type="noConversion"/>
  <pageMargins left="0.71" right="0.56000000000000005" top="0.22" bottom="0.27559055118110237" header="0.24" footer="0.27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plan1</cp:lastModifiedBy>
  <cp:lastPrinted>2019-04-16T08:13:30Z</cp:lastPrinted>
  <dcterms:created xsi:type="dcterms:W3CDTF">2016-11-24T15:08:51Z</dcterms:created>
  <dcterms:modified xsi:type="dcterms:W3CDTF">2019-04-16T08:21:01Z</dcterms:modified>
</cp:coreProperties>
</file>