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85" windowWidth="11340" windowHeight="8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Лист1!$A$1:$H$389</definedName>
  </definedNames>
  <calcPr calcId="125725"/>
</workbook>
</file>

<file path=xl/calcChain.xml><?xml version="1.0" encoding="utf-8"?>
<calcChain xmlns="http://schemas.openxmlformats.org/spreadsheetml/2006/main">
  <c r="F373" i="1"/>
  <c r="F256"/>
  <c r="F146"/>
  <c r="G150"/>
  <c r="H150"/>
  <c r="G151"/>
  <c r="H151"/>
  <c r="F151"/>
  <c r="F150"/>
  <c r="F110"/>
  <c r="F34" l="1"/>
  <c r="G168"/>
  <c r="H168"/>
  <c r="H195"/>
  <c r="G195"/>
  <c r="F195"/>
  <c r="G192"/>
  <c r="H143"/>
  <c r="H142" s="1"/>
  <c r="H141" s="1"/>
  <c r="G143"/>
  <c r="G142" s="1"/>
  <c r="G141" s="1"/>
  <c r="F169" l="1"/>
  <c r="F209"/>
  <c r="F192"/>
  <c r="F168" l="1"/>
  <c r="H218"/>
  <c r="H209" s="1"/>
  <c r="G278"/>
  <c r="H278"/>
  <c r="G139"/>
  <c r="H139"/>
  <c r="H138" s="1"/>
  <c r="G138"/>
  <c r="J159"/>
  <c r="G28"/>
  <c r="H28"/>
  <c r="H27" s="1"/>
  <c r="H26" s="1"/>
  <c r="G27"/>
  <c r="G26" s="1"/>
  <c r="H193"/>
  <c r="G126"/>
  <c r="G135"/>
  <c r="G134" s="1"/>
  <c r="H135"/>
  <c r="H134" s="1"/>
  <c r="G129"/>
  <c r="H129"/>
  <c r="H126"/>
  <c r="G298"/>
  <c r="G297" s="1"/>
  <c r="G296" s="1"/>
  <c r="H298"/>
  <c r="H297" s="1"/>
  <c r="H296" s="1"/>
  <c r="G293"/>
  <c r="G292" s="1"/>
  <c r="G291" s="1"/>
  <c r="H293"/>
  <c r="H292" s="1"/>
  <c r="H291" s="1"/>
  <c r="H125" l="1"/>
  <c r="H124" s="1"/>
  <c r="G125"/>
  <c r="G124" s="1"/>
  <c r="G123" s="1"/>
  <c r="H123"/>
  <c r="G218"/>
  <c r="G209" s="1"/>
  <c r="G201"/>
  <c r="H201"/>
  <c r="G169"/>
  <c r="H169"/>
  <c r="G40" l="1"/>
  <c r="H40"/>
  <c r="G83" l="1"/>
  <c r="H83"/>
  <c r="F83"/>
  <c r="F75"/>
  <c r="G44" l="1"/>
  <c r="H44"/>
  <c r="F44"/>
  <c r="G60"/>
  <c r="H60"/>
  <c r="F361"/>
  <c r="F319"/>
  <c r="F266"/>
  <c r="F201"/>
  <c r="G157"/>
  <c r="H157"/>
  <c r="F218"/>
  <c r="F157"/>
  <c r="F129"/>
  <c r="F66"/>
  <c r="F60"/>
  <c r="F28"/>
  <c r="H192"/>
  <c r="G137"/>
  <c r="H137"/>
  <c r="F143"/>
  <c r="F142" s="1"/>
  <c r="F141" s="1"/>
  <c r="G110"/>
  <c r="G106" s="1"/>
  <c r="H110"/>
  <c r="H106" s="1"/>
  <c r="F106"/>
  <c r="G55"/>
  <c r="H55"/>
  <c r="F55"/>
  <c r="F54" s="1"/>
  <c r="F126"/>
  <c r="F63"/>
  <c r="G90"/>
  <c r="G89" s="1"/>
  <c r="G88" s="1"/>
  <c r="H90"/>
  <c r="H89" s="1"/>
  <c r="H88" s="1"/>
  <c r="F90"/>
  <c r="F89" s="1"/>
  <c r="F88" s="1"/>
  <c r="F139"/>
  <c r="F138" s="1"/>
  <c r="F137" s="1"/>
  <c r="F135"/>
  <c r="F134" s="1"/>
  <c r="F278" l="1"/>
  <c r="H361"/>
  <c r="G361"/>
  <c r="F298"/>
  <c r="G373" l="1"/>
  <c r="H373"/>
  <c r="H357"/>
  <c r="H356" s="1"/>
  <c r="H355" s="1"/>
  <c r="G357"/>
  <c r="G356" s="1"/>
  <c r="G355" s="1"/>
  <c r="F357"/>
  <c r="G309"/>
  <c r="G308" s="1"/>
  <c r="G307" s="1"/>
  <c r="H309"/>
  <c r="H308" s="1"/>
  <c r="H307" s="1"/>
  <c r="F309"/>
  <c r="F308" s="1"/>
  <c r="F307" s="1"/>
  <c r="H213"/>
  <c r="G213"/>
  <c r="F213"/>
  <c r="H189"/>
  <c r="G189"/>
  <c r="G167" s="1"/>
  <c r="F189"/>
  <c r="F356" l="1"/>
  <c r="F355" s="1"/>
  <c r="F125"/>
  <c r="F124" s="1"/>
  <c r="F123" s="1"/>
  <c r="G331" l="1"/>
  <c r="H331"/>
  <c r="F331"/>
  <c r="G335" l="1"/>
  <c r="H335"/>
  <c r="F335"/>
  <c r="H333"/>
  <c r="G333"/>
  <c r="F333"/>
  <c r="H329"/>
  <c r="G329"/>
  <c r="F329"/>
  <c r="H327"/>
  <c r="G327"/>
  <c r="F327"/>
  <c r="H325"/>
  <c r="G325"/>
  <c r="F325"/>
  <c r="H323"/>
  <c r="G323"/>
  <c r="F323"/>
  <c r="H321"/>
  <c r="G321"/>
  <c r="F321"/>
  <c r="H319"/>
  <c r="G319"/>
  <c r="G266" l="1"/>
  <c r="H266"/>
  <c r="F277"/>
  <c r="G232" l="1"/>
  <c r="G231" s="1"/>
  <c r="H232"/>
  <c r="H231" s="1"/>
  <c r="F232"/>
  <c r="F231" s="1"/>
  <c r="G256" l="1"/>
  <c r="G255" s="1"/>
  <c r="H256"/>
  <c r="H255" s="1"/>
  <c r="G66" l="1"/>
  <c r="H66"/>
  <c r="G63"/>
  <c r="H63"/>
  <c r="G59"/>
  <c r="G58" s="1"/>
  <c r="H59"/>
  <c r="H58" s="1"/>
  <c r="G54"/>
  <c r="G53" s="1"/>
  <c r="H54"/>
  <c r="H53" s="1"/>
  <c r="G43"/>
  <c r="G42" s="1"/>
  <c r="H43"/>
  <c r="H42" s="1"/>
  <c r="G34"/>
  <c r="G33" s="1"/>
  <c r="G32" s="1"/>
  <c r="H34"/>
  <c r="H33" s="1"/>
  <c r="H32" s="1"/>
  <c r="G118" l="1"/>
  <c r="H118"/>
  <c r="F118"/>
  <c r="G380"/>
  <c r="H380"/>
  <c r="F380"/>
  <c r="G277"/>
  <c r="G254" s="1"/>
  <c r="H277"/>
  <c r="H254" s="1"/>
  <c r="F40" l="1"/>
  <c r="G245" l="1"/>
  <c r="H245"/>
  <c r="F245"/>
  <c r="G224"/>
  <c r="H224"/>
  <c r="F224"/>
  <c r="G198" l="1"/>
  <c r="G166" s="1"/>
  <c r="H198"/>
  <c r="F198"/>
  <c r="G148"/>
  <c r="G147" s="1"/>
  <c r="H148"/>
  <c r="H147" s="1"/>
  <c r="F148"/>
  <c r="F147" s="1"/>
  <c r="F122" s="1"/>
  <c r="H146" l="1"/>
  <c r="H122" s="1"/>
  <c r="G146"/>
  <c r="G122" s="1"/>
  <c r="G82"/>
  <c r="G81" s="1"/>
  <c r="G80" s="1"/>
  <c r="H82"/>
  <c r="H81" s="1"/>
  <c r="H80" s="1"/>
  <c r="F82"/>
  <c r="F81" s="1"/>
  <c r="F80" s="1"/>
  <c r="G77"/>
  <c r="H77"/>
  <c r="F77"/>
  <c r="G371"/>
  <c r="G370" s="1"/>
  <c r="H371"/>
  <c r="H370" s="1"/>
  <c r="G367"/>
  <c r="G366" s="1"/>
  <c r="G365" s="1"/>
  <c r="H367"/>
  <c r="H366" s="1"/>
  <c r="H365" s="1"/>
  <c r="G353"/>
  <c r="G352" s="1"/>
  <c r="H353"/>
  <c r="H352" s="1"/>
  <c r="G349"/>
  <c r="G348" s="1"/>
  <c r="H349"/>
  <c r="H348" s="1"/>
  <c r="G345"/>
  <c r="G344" s="1"/>
  <c r="G343" s="1"/>
  <c r="H345"/>
  <c r="H344" s="1"/>
  <c r="H343" s="1"/>
  <c r="G339"/>
  <c r="H339"/>
  <c r="G317"/>
  <c r="G316" s="1"/>
  <c r="H317"/>
  <c r="H316" s="1"/>
  <c r="G314"/>
  <c r="G313" s="1"/>
  <c r="H314"/>
  <c r="H313" s="1"/>
  <c r="G304"/>
  <c r="G303" s="1"/>
  <c r="H304"/>
  <c r="H303" s="1"/>
  <c r="G295"/>
  <c r="H295"/>
  <c r="G283"/>
  <c r="G282" s="1"/>
  <c r="G281" s="1"/>
  <c r="G252" s="1"/>
  <c r="H283"/>
  <c r="H282" s="1"/>
  <c r="G243"/>
  <c r="G242" s="1"/>
  <c r="H243"/>
  <c r="H242" s="1"/>
  <c r="H241" s="1"/>
  <c r="H240" s="1"/>
  <c r="G238"/>
  <c r="H238"/>
  <c r="G236"/>
  <c r="H236"/>
  <c r="G223"/>
  <c r="G222" s="1"/>
  <c r="H223"/>
  <c r="H222" s="1"/>
  <c r="G208"/>
  <c r="G200" s="1"/>
  <c r="H208"/>
  <c r="H200" s="1"/>
  <c r="H167"/>
  <c r="H166" s="1"/>
  <c r="H156"/>
  <c r="H155" s="1"/>
  <c r="H154" s="1"/>
  <c r="G156"/>
  <c r="G155" s="1"/>
  <c r="G154" s="1"/>
  <c r="G117"/>
  <c r="H117"/>
  <c r="G115"/>
  <c r="G114" s="1"/>
  <c r="G113" s="1"/>
  <c r="H115"/>
  <c r="H114" s="1"/>
  <c r="H113" s="1"/>
  <c r="G104"/>
  <c r="G103" s="1"/>
  <c r="H104"/>
  <c r="H103" s="1"/>
  <c r="F104"/>
  <c r="F103" s="1"/>
  <c r="F102" s="1"/>
  <c r="G102"/>
  <c r="H102"/>
  <c r="G98"/>
  <c r="G97" s="1"/>
  <c r="H98"/>
  <c r="H97" s="1"/>
  <c r="G94"/>
  <c r="G93" s="1"/>
  <c r="H94"/>
  <c r="G75"/>
  <c r="G65" s="1"/>
  <c r="G57" s="1"/>
  <c r="G25" s="1"/>
  <c r="H75"/>
  <c r="H65" s="1"/>
  <c r="H57" s="1"/>
  <c r="H25" s="1"/>
  <c r="F27"/>
  <c r="F26" s="1"/>
  <c r="F371"/>
  <c r="F370" s="1"/>
  <c r="F243"/>
  <c r="F242" s="1"/>
  <c r="F223"/>
  <c r="F222" s="1"/>
  <c r="F167"/>
  <c r="F166" s="1"/>
  <c r="F115"/>
  <c r="F114" s="1"/>
  <c r="F113" s="1"/>
  <c r="F117"/>
  <c r="F94"/>
  <c r="F93" s="1"/>
  <c r="F98"/>
  <c r="F97" s="1"/>
  <c r="F53"/>
  <c r="F65"/>
  <c r="F59"/>
  <c r="F58" s="1"/>
  <c r="F33"/>
  <c r="F32" s="1"/>
  <c r="F43"/>
  <c r="F42" s="1"/>
  <c r="F156"/>
  <c r="F155" s="1"/>
  <c r="F236"/>
  <c r="F238"/>
  <c r="F283"/>
  <c r="F282" s="1"/>
  <c r="F281" s="1"/>
  <c r="F293"/>
  <c r="F292" s="1"/>
  <c r="F291" s="1"/>
  <c r="F297"/>
  <c r="F296" s="1"/>
  <c r="F295" s="1"/>
  <c r="F304"/>
  <c r="F303" s="1"/>
  <c r="F314"/>
  <c r="F313" s="1"/>
  <c r="F317"/>
  <c r="F316" s="1"/>
  <c r="F339"/>
  <c r="F345"/>
  <c r="F344" s="1"/>
  <c r="F343" s="1"/>
  <c r="F342" s="1"/>
  <c r="F349"/>
  <c r="F348" s="1"/>
  <c r="F353"/>
  <c r="F352" s="1"/>
  <c r="F367"/>
  <c r="F366" s="1"/>
  <c r="F365" s="1"/>
  <c r="H112" l="1"/>
  <c r="G112"/>
  <c r="F208"/>
  <c r="F200" s="1"/>
  <c r="F57"/>
  <c r="F25" s="1"/>
  <c r="H92"/>
  <c r="H87" s="1"/>
  <c r="H93"/>
  <c r="H281"/>
  <c r="H252" s="1"/>
  <c r="F338"/>
  <c r="F337" s="1"/>
  <c r="H338"/>
  <c r="H337" s="1"/>
  <c r="G338"/>
  <c r="G337" s="1"/>
  <c r="F364"/>
  <c r="G235"/>
  <c r="G220" s="1"/>
  <c r="G92"/>
  <c r="H312"/>
  <c r="H306" s="1"/>
  <c r="F154"/>
  <c r="F255"/>
  <c r="F254" s="1"/>
  <c r="F235"/>
  <c r="F220" s="1"/>
  <c r="F312"/>
  <c r="F306" s="1"/>
  <c r="F241"/>
  <c r="F240" s="1"/>
  <c r="F112"/>
  <c r="F92"/>
  <c r="H364"/>
  <c r="G364"/>
  <c r="G342"/>
  <c r="H342"/>
  <c r="G312"/>
  <c r="G306" s="1"/>
  <c r="G290" s="1"/>
  <c r="G241"/>
  <c r="G240" s="1"/>
  <c r="H235"/>
  <c r="H220" s="1"/>
  <c r="H290" l="1"/>
  <c r="G87"/>
  <c r="H153"/>
  <c r="H24" s="1"/>
  <c r="G153"/>
  <c r="F87"/>
  <c r="F252"/>
  <c r="F153"/>
  <c r="F290"/>
  <c r="G24" l="1"/>
  <c r="F24"/>
</calcChain>
</file>

<file path=xl/sharedStrings.xml><?xml version="1.0" encoding="utf-8"?>
<sst xmlns="http://schemas.openxmlformats.org/spreadsheetml/2006/main" count="1264" uniqueCount="515">
  <si>
    <t>Другие вопросы в области культуры, кинематографии</t>
  </si>
  <si>
    <t>11 0 05 00000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</si>
  <si>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</si>
  <si>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</si>
  <si>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</si>
  <si>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</si>
  <si>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(Закупка товаров, работ и услуг для государственных (муниципальных) нужд)</t>
  </si>
  <si>
    <t>СОЦИАЛЬНАЯ ПОЛИТИКИ</t>
  </si>
  <si>
    <t>Пенсионное обеспечение</t>
  </si>
  <si>
    <t>Основное мероприятие «Социальная поддержка граждан»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</si>
  <si>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</si>
  <si>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</si>
  <si>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</si>
  <si>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</si>
  <si>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Основное мероприятие «Поддержка малых форм хозяйствования»</t>
  </si>
  <si>
    <t>25 1 01 00000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</si>
  <si>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</si>
  <si>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39 0 01 80100</t>
  </si>
  <si>
    <t>Субсидия на укрепление МТО образовательным учреждениям</t>
  </si>
  <si>
    <t>11 0 06 80600</t>
  </si>
  <si>
    <t>Расходы на мероприятия по организации отдыха и оздоровления детей и молодежи в загородных лагерях (софинансирование стоимости путевок из бюджета мун.р-на и за счет родительских средств)</t>
  </si>
  <si>
    <t>02 4 03 S8410</t>
  </si>
  <si>
    <t>Прочие межбюджетные трансферты общего характера за счет дорожного фонда муниципального района</t>
  </si>
  <si>
    <t>39 0 02 81290</t>
  </si>
  <si>
    <t>Межбюджетные трансферты по переданным полномочиям на содержание библиотек</t>
  </si>
  <si>
    <t>14</t>
  </si>
  <si>
    <t>Национальная оборона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</si>
  <si>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</t>
  </si>
  <si>
    <t>25 1 01 88390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</si>
  <si>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2014-2020 годы.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</si>
  <si>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</si>
  <si>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</si>
  <si>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05 1 00 00000</t>
  </si>
  <si>
    <t>Основное мероприятие «Обеспечение жильем молодых семей»</t>
  </si>
  <si>
    <t>05 1 01 00000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</si>
  <si>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</si>
  <si>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</si>
  <si>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</si>
  <si>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</si>
  <si>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02 2 00 00000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</si>
  <si>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детей,лишенных родительского попечения, в семью»</t>
  </si>
  <si>
    <t>02 2 05 00000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</si>
  <si>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населению)областной бюджет</t>
  </si>
  <si>
    <t>02 2 05 52600</t>
  </si>
  <si>
    <t>02 2 07 00000</t>
  </si>
  <si>
    <t>Обеспечение выплаты вознаграждения, причитающегося приемной семье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</si>
  <si>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</si>
  <si>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</si>
  <si>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</si>
  <si>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02 2 10 78190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</si>
  <si>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</si>
  <si>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</si>
  <si>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02 2 08 78200</t>
  </si>
  <si>
    <t>02 2 12 78220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</si>
  <si>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</si>
  <si>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</si>
  <si>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02 2 11 00000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</si>
  <si>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</si>
  <si>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02 2 11 78210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</si>
  <si>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</si>
  <si>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</si>
  <si>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</si>
  <si>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</si>
  <si>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</si>
  <si>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11 0 04 00000</t>
  </si>
  <si>
    <t>11 0 04 80410</t>
  </si>
  <si>
    <t xml:space="preserve">Другие вопросы в области физической культуры </t>
  </si>
  <si>
    <t>02 1 02 78100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</si>
  <si>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</si>
  <si>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</si>
  <si>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</si>
  <si>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39 0 02 88020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</si>
  <si>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</si>
  <si>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бюджетам субъектов Российской Федерации и муниципальных образований</t>
  </si>
  <si>
    <t xml:space="preserve"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</t>
  </si>
  <si>
    <t>39 0 02 00000</t>
  </si>
  <si>
    <t>Прочие межбюджетные трансферты общего характера</t>
  </si>
  <si>
    <t>Мероприятия по ГО ЧС основного мероприятия «Управление резервным фондом правительства Воронежской области и иными средствами на исполнение расходных обязательств Воронежской области» Межбюджетные трансферты ОБ</t>
  </si>
  <si>
    <t>39 0 02 20570</t>
  </si>
  <si>
    <t>Управление Резервным фондом</t>
  </si>
  <si>
    <t>13</t>
  </si>
  <si>
    <t>Зарезервированные средства связанные с особенностями исполнения бюджета (Иные бюджетные ассигнования)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</si>
  <si>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</si>
  <si>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</si>
  <si>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района»(Вовлечение молодёжи в соц.практику)</t>
  </si>
  <si>
    <t>39 0 02 78330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</si>
  <si>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района»резервный фонд администрации района.</t>
  </si>
  <si>
    <t>ДОПОЛНИТЕЛЬНОЕ ОБРАЗОВАНИЕ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</si>
  <si>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района»(бюджетный кредит)</t>
  </si>
  <si>
    <t>39 0 02 81600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</si>
  <si>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района»(субсидии на изгот.карт-планов)</t>
  </si>
  <si>
    <t>39 0 02 78460</t>
  </si>
  <si>
    <t>01</t>
  </si>
  <si>
    <t>03</t>
  </si>
  <si>
    <t>04</t>
  </si>
  <si>
    <t>06</t>
  </si>
  <si>
    <t>09</t>
  </si>
  <si>
    <t>05</t>
  </si>
  <si>
    <t>07</t>
  </si>
  <si>
    <t>02</t>
  </si>
  <si>
    <t>08</t>
  </si>
  <si>
    <t>Наименование</t>
  </si>
  <si>
    <t>Рз</t>
  </si>
  <si>
    <t>ПР</t>
  </si>
  <si>
    <t>ЦСР</t>
  </si>
  <si>
    <t>ВР</t>
  </si>
  <si>
    <t>В С Е Г О</t>
  </si>
  <si>
    <t>ОБЩЕГОСУДАРСТВЕННЫЕ ВОПРОСЫ</t>
  </si>
  <si>
    <t>Функционирование  законодательных (представительных) органов государственной власти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</si>
  <si>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</si>
  <si>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</si>
  <si>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</si>
  <si>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</si>
  <si>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</si>
  <si>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</si>
  <si>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</si>
  <si>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</si>
  <si>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</si>
  <si>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</si>
  <si>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</si>
  <si>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</si>
  <si>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</si>
  <si>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</si>
  <si>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</si>
  <si>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</si>
  <si>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Расходы на обеспечение деятельности органов местного самоуправления</t>
  </si>
  <si>
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</si>
  <si>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39 0 03 82010</t>
  </si>
  <si>
    <t xml:space="preserve">Расходы на обеспечение деятельности органов местного самоуправления </t>
  </si>
  <si>
    <t>(Иные бюджетные ассигнования)</t>
  </si>
  <si>
    <t>Резервные фонды</t>
  </si>
  <si>
    <t xml:space="preserve">Основное мероприятие «Организация бюджетного процесса Петропавловского муниципального района» 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</si>
  <si>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</si>
  <si>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</si>
  <si>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</si>
  <si>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Другие общегосударственные вопросы</t>
  </si>
  <si>
    <t>02 0 00 00000</t>
  </si>
  <si>
    <t>Подпрограмма «Социализация детей-сирот и детей, нуждающихся в особой заботе государства»</t>
  </si>
  <si>
    <t>02 1 00 00000</t>
  </si>
  <si>
    <t>Основное мероприятие «Субвенции бюджета муниципальных образований на обеспечение на обеспечение выполения переданных полномочий организации осуществлении деятельности по опеке и попечительству)»</t>
  </si>
  <si>
    <t>02 1 14 00000</t>
  </si>
  <si>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</si>
  <si>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</si>
  <si>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</si>
  <si>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</si>
  <si>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</si>
  <si>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</si>
  <si>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</si>
  <si>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</si>
  <si>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</si>
  <si>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</si>
  <si>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58 0 01 78470</t>
  </si>
  <si>
    <t>Выполнение других расходных обязательств  (Иные бюджетные ассигнования)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</si>
  <si>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</si>
  <si>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</si>
  <si>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 xml:space="preserve">Основное мероприятие «Поощрения муниципальных образований»  </t>
  </si>
  <si>
    <t>58 0 03 00000</t>
  </si>
  <si>
    <t>Поощрение поселений Петропавловского района по результатам оценки эффективности их деятельности (Иные бюджетные ассигнования)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</si>
  <si>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</si>
  <si>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</si>
  <si>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</si>
  <si>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«Обеспечение реализации муниципальной программы»</t>
  </si>
  <si>
    <t>Расходы на 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</si>
  <si>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58 0 01 80680 </t>
  </si>
  <si>
    <t>НАЦИОНАЛЬНАЯ ЭКОНОМИКА</t>
  </si>
  <si>
    <t>Сельское хозяйство и рыболовство</t>
  </si>
  <si>
    <t>25 0 00 00000</t>
  </si>
  <si>
    <t>25 1 00 00000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</si>
  <si>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животных(Закупка товаров, работ и услуг для государственных (муниципальных) нужд)</t>
  </si>
  <si>
    <t>25 1 04 78800</t>
  </si>
  <si>
    <t>Расходы на проведение Всероссийской сельхоз.переписи(ФБ)</t>
  </si>
  <si>
    <t>25 1 05 53910</t>
  </si>
  <si>
    <t>25 2 00 00000</t>
  </si>
  <si>
    <t>Основное мероприятие «Оказание консультационных услуг предприятиям агропромышленного комплекса, крестьянским (фермерским) хозяйствам и гражданам, ведущим личное подсобное хозяйство»</t>
  </si>
  <si>
    <t>25 2 01 00000</t>
  </si>
  <si>
    <t xml:space="preserve">Расходы муниципального бюджета на обеспечение деятельности ИКЦ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</si>
  <si>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25 2 01 80600</t>
  </si>
  <si>
    <t>Расходы муниципального бюджета на обеспечение деятельности ИКЦ (Закупка товаров, работ и услуг для государственных (муниципальных) нужд)</t>
  </si>
  <si>
    <t>Расходы муниципального бюджета на обеспечение деятельности ИКЦ (Иные бюджетные ассигнования)</t>
  </si>
  <si>
    <t>Другие вопросы в области национальной экономики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</si>
  <si>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</si>
  <si>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</si>
  <si>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</si>
  <si>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</si>
  <si>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</si>
  <si>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15 1 01 00000</t>
  </si>
  <si>
    <t>Мероприятия по развитию и поддержке малого и среднего предпринимательства (Иные бюджетные ассигнования)</t>
  </si>
  <si>
    <t>15 1 01 88640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</si>
  <si>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</si>
  <si>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Основные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</si>
  <si>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Организацию проведения оплачиваемых  общественных работ (Межбюджетные трансферты)</t>
  </si>
  <si>
    <t>390 02 78430</t>
  </si>
  <si>
    <t>ЖИЛИЩНО-КОММУНАЛЬНОЕ ХОЗЯЙСТВО</t>
  </si>
  <si>
    <t>58 0 01 80090</t>
  </si>
  <si>
    <t>ОБРАЗОВАНИЕ</t>
  </si>
  <si>
    <t>Дошкольное образование</t>
  </si>
  <si>
    <t xml:space="preserve">Подпрограмма «Развитие дошкольного и общего образования» 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</si>
  <si>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</si>
  <si>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</si>
  <si>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</si>
  <si>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</si>
  <si>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</si>
  <si>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</si>
  <si>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деятельности (оказание услуг) дошкольных учреждений(депутатские средства)</t>
  </si>
  <si>
    <t>02 1 01 20540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</si>
  <si>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</si>
  <si>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</si>
  <si>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</si>
  <si>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</si>
  <si>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</si>
  <si>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</si>
  <si>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</si>
  <si>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.((Закупка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</si>
  <si>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(молоко)ОБ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</si>
  <si>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</si>
  <si>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</si>
  <si>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</si>
  <si>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интернатов(бюджетные инвестиции)</t>
  </si>
  <si>
    <t>Расходы муниципального на обеспечение деятельности школ и интернатов (Иные бюджетные ассигнования)</t>
  </si>
  <si>
    <t>Расходы муниципального на обеспечение деятельности школ и интернатов (кредит из обл.бюджета)</t>
  </si>
  <si>
    <t>02 1 02 81600</t>
  </si>
  <si>
    <t>Расходы муниципального на обеспечение деятельности школ и интернатов(депутатские средства)</t>
  </si>
  <si>
    <t>02 1 02 20540</t>
  </si>
  <si>
    <t>02 1 02 70100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</si>
  <si>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</si>
  <si>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</si>
  <si>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</si>
  <si>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</si>
  <si>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Мероприятия в области дополнительного образования.( (Закупка товаров, работ и услуг для государственных (муниципальных) нужд)</t>
  </si>
  <si>
    <t>Мероприятия в области дополнительного образования (депутатские средства)</t>
  </si>
  <si>
    <t>02 3 06 20540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</si>
  <si>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</si>
  <si>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</si>
  <si>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 xml:space="preserve">Основное мероприятие «Образование» 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</si>
  <si>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</si>
  <si>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</si>
  <si>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</si>
  <si>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</si>
  <si>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>Молодежная политика и оздоровление детей</t>
  </si>
  <si>
    <t>Расходы муниципального бюджета на обеспечение мероприятий по молодежной политике (Иные бюджетные ассигнования)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</si>
  <si>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</si>
  <si>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</si>
  <si>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круглогодичного оздоровления детей и молодежи»</t>
  </si>
  <si>
    <t>02 4 03 00000</t>
  </si>
  <si>
    <t>02 4 03 80280</t>
  </si>
  <si>
    <t>Расходы на мероприятия по вовлечению молодёжи в социальную практику</t>
  </si>
  <si>
    <t>02 4 04 78330</t>
  </si>
  <si>
    <t>03 0 00 00000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</si>
  <si>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</si>
  <si>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</si>
  <si>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</si>
  <si>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>03 0 05 00000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</si>
  <si>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</si>
  <si>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</si>
  <si>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</si>
  <si>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</si>
  <si>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>02 1 02 80670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</si>
  <si>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</si>
  <si>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</si>
  <si>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</si>
  <si>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02 7 00 82010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</si>
  <si>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</si>
  <si>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</si>
  <si>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муниципального на обеспечение другой деятельности (метод.+ бухгалтерия+хозгруппа) (Закупка товаров, работ и услуг для государственных (муниципальных) нужд)</t>
  </si>
  <si>
    <t>02 7 00 80650</t>
  </si>
  <si>
    <t>КУЛЬТУРА И КИНЕМАТОГРАФИЯ</t>
  </si>
  <si>
    <t>Культура</t>
  </si>
  <si>
    <t xml:space="preserve">Основное мероприятие «Развитие сельской культуры Петропавловского муниципального района Воронежской области» </t>
  </si>
  <si>
    <t>11 0 01 00000</t>
  </si>
  <si>
    <t xml:space="preserve">Расходы муниципального бюджета на обеспечение деятельности КДЦ </t>
  </si>
  <si>
    <t>11 0 01 80590</t>
  </si>
  <si>
    <t>11 0 01 20540</t>
  </si>
  <si>
    <t xml:space="preserve">Основное мероприятие «Развитие библиотечного дела» </t>
  </si>
  <si>
    <t>11 0 03 00000</t>
  </si>
  <si>
    <t>Расходы муниципального бюджета на обеспечение деятельности библиотек.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</si>
  <si>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</si>
  <si>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Расходы муниципального бюджета на обеспечение деятельности библиотек (Закупка товаров, работ и услуг для государственных (муниципальных) нужд)</t>
  </si>
  <si>
    <t>Транспорт</t>
  </si>
  <si>
    <t>Подпрограмма "Развитие транспортной системы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</si>
  <si>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</si>
  <si>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>15 2 00 00000</t>
  </si>
  <si>
    <t>15 2 0181300</t>
  </si>
  <si>
    <t>Сумма (тыс.рублей)</t>
  </si>
  <si>
    <t>2020 год</t>
  </si>
  <si>
    <t>2021 год</t>
  </si>
  <si>
    <t xml:space="preserve">Муниципальная программа Петропавловского муниципального района «Развитие образования» </t>
  </si>
  <si>
    <t>58 0 01 880350</t>
  </si>
  <si>
    <t>58 0 01 70350</t>
  </si>
  <si>
    <t xml:space="preserve">Муниципальная программа «Развитие местного самоуправления Петропавловского муниципального района » </t>
  </si>
  <si>
    <t>58 0 01 70100</t>
  </si>
  <si>
    <t xml:space="preserve">Подпрограмма «Устойчивое развитие сельских территорий Петропавловского района </t>
  </si>
  <si>
    <t xml:space="preserve">Подпрограмма «Развитие информационно-консультационной поддержки сельскохозяйственного производства Петропавловского муниципального района 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</si>
  <si>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</si>
  <si>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</si>
  <si>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</si>
  <si>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ДРУГИЕ ВОПРОСЫ В ОБЛАСТИ ЖИЛИЩНО-КОММУНАЛЬНОГО ХОЗЯЙСТВА</t>
  </si>
  <si>
    <t>Муниципальная программа Петропавловского муниципального района «Развитие образования»</t>
  </si>
  <si>
    <t>Субсидия на укрепление МТО образовательным учреждениям со финансирование за счет местного бюджета</t>
  </si>
  <si>
    <t>Расходы муниципального на обеспечение деятельности школ и интернатов (Закупка товаров, работ и услуг для государственных (муниципальных) нужд (депутатские)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</si>
  <si>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(со финансирование молоч.прод.)</t>
  </si>
  <si>
    <t>02 1 02 S8130</t>
  </si>
  <si>
    <t>04 0 00 00000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</si>
  <si>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</si>
  <si>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</si>
  <si>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</si>
  <si>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Расходы муниципального бюджета на развитие туризма (Закупка товаров, работ и услуг для государственных (муниципальных) нужд)</t>
  </si>
  <si>
    <t xml:space="preserve">Муниципальная программа Петропавловского муниципального района Воронежской области «Развитие  культуры » </t>
  </si>
  <si>
    <t>02 4 03 S8320</t>
  </si>
  <si>
    <t>Основное мероприятие                    «Мероприятия в области образования»</t>
  </si>
  <si>
    <t>Основное мероприятие                    «Информационно-методическое обеспечение профилактики правонарушений»</t>
  </si>
  <si>
    <t>02 7 00 70100</t>
  </si>
  <si>
    <t>11 0 03L5190</t>
  </si>
  <si>
    <t>Обеспечение выплат на комплектование книжных фондов библиотек муниципальных образований (Закупка товаров, работ и услуг для государственных (муниципальных) нужд) за счет мун. Бюджета</t>
  </si>
  <si>
    <t>11 0 03 70700</t>
  </si>
  <si>
    <t>11 0 03 78440</t>
  </si>
  <si>
    <t>Расходы муниципального бюджета на обеспечение деятельности библиотек.(на соц.значимые расходы)</t>
  </si>
  <si>
    <t>Субсидии на реализацию программы "Развитие культуры муниципальных образований Воронежской области</t>
  </si>
  <si>
    <t>Муниципальная программа Петропавловского муниципального района Воронежской области «Развитие  культуры »</t>
  </si>
  <si>
    <t xml:space="preserve">Подпрограмма «Устойчивое развитие сельских территорий Петропавловского муниципального района </t>
  </si>
  <si>
    <t>25 1 01 L5670</t>
  </si>
  <si>
    <t>05 1 01 L4970</t>
  </si>
  <si>
    <t>05 1 01L4970</t>
  </si>
  <si>
    <t>39 0 02 80590</t>
  </si>
  <si>
    <t>Прочие межбюджетные трансферты на соц.значимые расходы</t>
  </si>
  <si>
    <t>Прочие межбюджетные трансферты на проведение культ-массовых мероприятий</t>
  </si>
  <si>
    <t>39 0 02 80120</t>
  </si>
  <si>
    <t>39 0 02 70100</t>
  </si>
  <si>
    <t>Предоставление финансовой поддержки поселениям (межбюджетные трансферты) за счет субсидий областного бюджета</t>
  </si>
  <si>
    <t>Предоставление финансовой поддержки поселениям (дотации на выравнивание бюджетной обеспеченности поселений (Межбюджетные трансферты) муниципальный бюджет</t>
  </si>
  <si>
    <t>Дотации на выравнивание бюджетной обеспеченности поселений (Межбюджетные трансферты) областной бюджет</t>
  </si>
  <si>
    <t xml:space="preserve"> 39 0 02 S8041</t>
  </si>
  <si>
    <t>39 0 02 78050</t>
  </si>
  <si>
    <t>Расходы  на обеспечение деятельности (оказание услуг) муниципальных учреждений в рамках подпрограммы «Развитие дошкольного и общего образования» муниципальной программы Петропавловского муниципального района «Развитие образования (Бюджетные инвестиции)</t>
  </si>
  <si>
    <t>02 1 02 S8100</t>
  </si>
  <si>
    <t>Мероприятия в области дополнительного образования со финансирование из бюджета мун.района(бюджетные инвестиции)</t>
  </si>
  <si>
    <t>02 2 12 00000</t>
  </si>
  <si>
    <t>Основное мероприятие «Субвенции бюджетам муниципальных образований на  выплату единовременного пособия при всех формах устройства детей, лишенных родительского попечения в семью"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</si>
  <si>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</si>
  <si>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</si>
  <si>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</si>
  <si>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</si>
  <si>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10</t>
  </si>
  <si>
    <t>Предоствавление грантов в форме субсидий СОНКО на реализацию проектов (программ) на конкурсной основе</t>
  </si>
  <si>
    <t>Обеспечение выплат на комплектование книжных фондов библиотек муниципальных образований (Закупка товаров, работ и услуг для государственных (муниципальных) нужд)за  счет фед.и обл. бюджета</t>
  </si>
  <si>
    <t>58 0 01 78391</t>
  </si>
  <si>
    <t>02 2 14 78392</t>
  </si>
  <si>
    <t>Подпрограмма "Вовлечение  молодежи в соц.практику"</t>
  </si>
  <si>
    <t>02 6 00 00000</t>
  </si>
  <si>
    <t>02 6 01 00000</t>
  </si>
  <si>
    <t>Основное мероприятие «Вовлечение молодежи в соц.практику и обеспечение поддержки молодежи»</t>
  </si>
  <si>
    <t>02 6 01 80310</t>
  </si>
  <si>
    <t>Муниципальная программа  «Развитие местного самоуправления Петропавловского муниципального района »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</si>
  <si>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</si>
  <si>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</si>
  <si>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Распределение бюджетных ассигнований по разделам и подразделам, </t>
  </si>
  <si>
    <t xml:space="preserve">целевым статьям, муниципальным программам, группам видов расходов бюджета </t>
  </si>
  <si>
    <r>
      <t xml:space="preserve">Муниципальная программа  </t>
    </r>
    <r>
      <rPr>
        <sz val="12"/>
        <rFont val="Times New Roman"/>
        <family val="1"/>
        <charset val="204"/>
      </rPr>
      <t xml:space="preserve">«Развитие местного самоуправления Петропавловского муниципального района » </t>
    </r>
  </si>
  <si>
    <r>
      <t xml:space="preserve">Муниципальная программа </t>
    </r>
    <r>
      <rPr>
        <sz val="12"/>
        <rFont val="Times New Roman"/>
        <family val="1"/>
        <charset val="204"/>
      </rPr>
      <t>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  </r>
  </si>
  <si>
    <r>
      <t xml:space="preserve">Муниципальная программа </t>
    </r>
    <r>
      <rPr>
        <sz val="12"/>
        <color indexed="8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 xml:space="preserve">Развитие сельского хозяйства Петропавловского муниципального района </t>
    </r>
  </si>
  <si>
    <r>
      <t>Расходы муниципального бюджета на обеспечение деятельности ДШИ</t>
    </r>
    <r>
      <rPr>
        <sz val="12"/>
        <color indexed="8"/>
        <rFont val="Times New Roman"/>
        <family val="1"/>
        <charset val="204"/>
      </rPr>
      <t xml:space="preserve"> 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</si>
  <si>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</si>
  <si>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Муниципальная программа «</t>
    </r>
    <r>
      <rPr>
        <sz val="12"/>
        <rFont val="Times New Roman"/>
        <family val="1"/>
        <charset val="204"/>
      </rPr>
      <t>Профилактика правонарушений и противодействие преступности на территории Петропавловского муниципального района Воронежской области на 2015-2020годы»</t>
    </r>
  </si>
  <si>
    <r>
      <t>(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</si>
  <si>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</si>
  <si>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(Закупка товаров, работ и услуг для государственных (муниципальных) нужд) депутатские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</si>
  <si>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 (Иные бюджетные ассигнования)</t>
    </r>
  </si>
  <si>
    <r>
      <t>Расходы муниципального бюджета на обеспечение деятельности библиотек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(Иные бюджетные ассигнования)</t>
    </r>
  </si>
  <si>
    <r>
      <t>Муниципальная программа «</t>
    </r>
    <r>
      <rPr>
        <sz val="12"/>
        <rFont val="Times New Roman"/>
        <family val="1"/>
        <charset val="204"/>
      </rPr>
      <t>Развитие сельского хозяйства Петропавловского муниципального района</t>
    </r>
  </si>
  <si>
    <r>
      <t>Выплаты семьям опекунов на содержание подопечных детей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(Социальное обеспечение и иные выплаты населению)областной бюджет</t>
    </r>
  </si>
  <si>
    <r>
      <t xml:space="preserve">Мероприятия в области физической культуры и спорта в рамках основного мероприятия    «Развитие физической культуры и спорта Петропавловского муниципального района Воронежской области» муниципальной программы </t>
    </r>
    <r>
      <rPr>
        <sz val="12"/>
        <color indexed="8"/>
        <rFont val="Times New Roman"/>
        <family val="1"/>
        <charset val="204"/>
      </rPr>
      <t xml:space="preserve">«Развитие  культуры 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</si>
  <si>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Софинансирование организации летнего отдыха детей</t>
  </si>
  <si>
    <t>Расходы на мероприятия по организации отдыха и оздоровления детей и молодежи. (Закупка товаров, работ и услуг для государственных (муниципальных) нужд)</t>
  </si>
  <si>
    <t>Расходы муниципального на обеспечение другой деятельности (метод.+ бухгалтерия+хозгруппа)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</si>
  <si>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Подключение общедоступных библиотек РФ к сети Интернет и развитие системы библиотечного дела с учетом задачи расширения информационных технологий и оцифровки (Закупка товаров, работ и услуг для государственных (муниципальных) нужд)Межбюджетные трансферты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</si>
  <si>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</t>
  </si>
  <si>
    <t>39 0 02 S8040</t>
  </si>
  <si>
    <t>12</t>
  </si>
  <si>
    <t>Прочие межбюджетные трансферты  общего характера</t>
  </si>
  <si>
    <t>02 1 02 S8940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</si>
  <si>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</si>
  <si>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</si>
  <si>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02 2 11 78544</t>
  </si>
  <si>
    <t>02 1 01 78150</t>
  </si>
  <si>
    <t>Расходы на осуществление моб. подготовки за счёт средств мун.бюджета</t>
  </si>
  <si>
    <t>Расходы на осуществление моб. Подготовки за счёт средств обл.бюджета</t>
  </si>
  <si>
    <t>02 2 07 78541</t>
  </si>
  <si>
    <t>Мероприятия в области дополнительного образования (Иные бюджетные ассигнования)</t>
  </si>
  <si>
    <t>Коммунальное хозяйство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</si>
  <si>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</si>
  <si>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 xml:space="preserve">Основное мероприятие «Приобретение коммунальной техники» 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</si>
  <si>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</si>
  <si>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</si>
  <si>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05 2 00 00000</t>
  </si>
  <si>
    <t>05 2 02 00000</t>
  </si>
  <si>
    <t>05 2 02 S8620</t>
  </si>
  <si>
    <t>02 1 01 78270</t>
  </si>
  <si>
    <t>Расходы на обеспечение государственных гарантий реализации прав на получение общедоступного дошкольного образования.(Закупка товаров, работ и услуг для государственных (муниципальных) нужд)</t>
  </si>
  <si>
    <t>Расходы на мероприятия по развитию сети общеобразовательных организаций за счёт субсидии из областного бюджета</t>
  </si>
  <si>
    <t>02 1 02 S8810</t>
  </si>
  <si>
    <t>Региональный проект "Современная школа"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</si>
  <si>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субсидии из обл.и федерал.бюджетов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</si>
  <si>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</si>
  <si>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02 1 E151690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</si>
  <si>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</si>
  <si>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образования.(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</si>
  <si>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02 3 06 78270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</si>
  <si>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</si>
  <si>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</si>
  <si>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</si>
  <si>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11 0 А1 55190</t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</si>
  <si>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  </r>
  </si>
  <si>
    <t>11 0 01 78270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</si>
  <si>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</si>
  <si>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</si>
  <si>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 xml:space="preserve"> Обеспечение жильем молодых семей (Социальное обеспечение и иные выплаты населению)за счёт субсидии из обл.и федерального бюджетов </t>
  </si>
  <si>
    <t xml:space="preserve"> Обеспечение жильем молодых семей (Социальное обеспечение и иные выплаты населению) софинансирование из бюджета мун.района</t>
  </si>
  <si>
    <t>Муниципальная программа Петропавловского муниципального района «Развитие образования» на 2014-2020 годы</t>
  </si>
  <si>
    <t>Другие вопросы в области физической культуры</t>
  </si>
  <si>
    <t>Подпрограмма «Развитие дошкольного и общего образования»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</si>
  <si>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</si>
  <si>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</si>
  <si>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</si>
  <si>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</si>
  <si>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</si>
  <si>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Прочие межбюджетные транферты на оказание материальной помощи малоимущим гражданам на компенсацию затрат по приобретению оборудования для перехода на цифровое радиовещание</t>
  </si>
  <si>
    <t>"Развитие туризма и реакреации"</t>
  </si>
  <si>
    <t xml:space="preserve">"О внесении изменений в решение Совета    </t>
  </si>
  <si>
    <t>народных депутатов Петропавловского</t>
  </si>
  <si>
    <t xml:space="preserve">муниципального района " О бюджете </t>
  </si>
  <si>
    <t xml:space="preserve">Петропавловского муниципального района </t>
  </si>
  <si>
    <t>Основное мероприятие "Предоставление услуг по теплоснабжению"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</si>
  <si>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</si>
  <si>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</si>
  <si>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05 2 03 00000</t>
  </si>
  <si>
    <t>05 2 03 80750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</si>
  <si>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</si>
  <si>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Мероприятия в области дополнительного образования.( (Закупка товаров, работ и услуг для государственных (муниципальных) нужд) (депутатские)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</si>
  <si>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обл.и фед.бюджетов</t>
  </si>
  <si>
    <t>Национальный проект "Спорт-норма жизни"</t>
  </si>
  <si>
    <t>Строительство малой спортивной площадк для сдачи норм ГТО за счёт субсидии из обл.бюджета</t>
  </si>
  <si>
    <t>Строительство малой спортивной площадк для сдачи норм ГТО  софин.из бюджета мун.района</t>
  </si>
  <si>
    <t>11</t>
  </si>
  <si>
    <t>Прочие межбюджетные транферты на оплату социально-значимых мероприятий (депутатские)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</si>
  <si>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ИМБТ из обл.бюджета за наращивание налогового потенциала</t>
  </si>
  <si>
    <t>05 2 03 78270</t>
  </si>
  <si>
    <t>Иные межбюджетные трансферты на модернизацию уличного освещения за счет субсидии из областного бюджета</t>
  </si>
  <si>
    <t>39 0 02 S8140</t>
  </si>
  <si>
    <t>БЛАГОУСТРОЙСТВО</t>
  </si>
  <si>
    <t>Иные межбюджетные трансферты на  уличное освещение за счет субсидии из областного бюджета</t>
  </si>
  <si>
    <t>39 0 02 S8670</t>
  </si>
  <si>
    <t>Общеэкономические вопросы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</si>
  <si>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</si>
  <si>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Межбюджетные трансферты на изготовление карт-планов земельных участков за счёт субсидии из  ОБ</t>
  </si>
  <si>
    <t>58 0 06 S8890</t>
  </si>
  <si>
    <t>11 0 04 80100</t>
  </si>
  <si>
    <r>
      <t xml:space="preserve">Мероприятия в области физической культуры и спорта в рамках основного мероприятия    «Развитие физической культуры и спорта Петропавловского муниципального района Воронежской области» муниципальной программы </t>
    </r>
    <r>
      <rPr>
        <sz val="12"/>
        <color indexed="8"/>
        <rFont val="Times New Roman"/>
        <family val="1"/>
        <charset val="204"/>
      </rPr>
      <t xml:space="preserve">«Развитие  культуры 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 за счёт зарезервированных средств</t>
    </r>
  </si>
  <si>
    <r>
      <t>Расходы муниципального бюджета на обеспечение деятельности КДЦ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нужд)за счет резервного фонда муниципального района</t>
    </r>
  </si>
  <si>
    <t>11 0 01 80540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</si>
  <si>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 за счёт зарезервированных средств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</si>
  <si>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  на мероприятия по развитию сети дошкольных образовательных организаций</t>
  </si>
  <si>
    <t>02 1 01 S8300</t>
  </si>
  <si>
    <t>02 1 02 80100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</si>
  <si>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</si>
  <si>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 xml:space="preserve">390 02 S8460 </t>
  </si>
  <si>
    <t>021Р5Д4953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</si>
  <si>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</si>
  <si>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02 1 E452100</t>
  </si>
  <si>
    <t>Региональный проект "Цифровая образовательная среда"</t>
  </si>
  <si>
    <t>Межбюджетные трансферты по переданным полномочиям на капитальный ремондомов культуры с населением до 50 тыс.человек</t>
  </si>
  <si>
    <t>2022 год</t>
  </si>
  <si>
    <t>Петропавловского муниципального района на 2020 год</t>
  </si>
  <si>
    <t>и плановый период 2021-2022 годов.</t>
  </si>
  <si>
    <t>на 2020 и плановый период  2021-2022 годов"</t>
  </si>
  <si>
    <t>39002S8870</t>
  </si>
  <si>
    <t>Муниципальная программа «Развитие сельского хозяйства Петропавловского муниципального района»</t>
  </si>
  <si>
    <t xml:space="preserve">Подпрограмма «Устойчивое развитие сельских территорий Петропавловского муниципального района на» </t>
  </si>
  <si>
    <t>Основное мероприятие"Создание и развитие инфраструктуры на сельских территориях"</t>
  </si>
  <si>
    <t>Благоустройство сельских территорий за счёт субсидии из обл.бюджета</t>
  </si>
  <si>
    <t>25 1 09  00000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</si>
  <si>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бюджета муниципального района</t>
  </si>
  <si>
    <t>Расходы на внедрение целевой модели цифровой образовательной среды в общеобразовательных организациях за счёт субсидии из областного бюджета</t>
  </si>
  <si>
    <t>Расходы на внедрение целевой модели цифровой образовательной среды в общеобразовательных организациях за счёт средсв бюджета муниципального района</t>
  </si>
  <si>
    <t>Расходы за счёт субсидии из областного бюджета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</si>
  <si>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обл.адресной программы капитального ремонта в рамках мероприятия "Содействие сохранению и развитию муниципальных учреждений культуры"за счёт софинансирования из бюджета муниципального района</t>
  </si>
  <si>
    <t>11 0 02 S8750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</si>
  <si>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субсидии из областного бюджета</t>
  </si>
  <si>
    <t>02 1 02 S8750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</si>
  <si>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</si>
  <si>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02 2 07 78543</t>
  </si>
  <si>
    <t>02 2 07 78542</t>
  </si>
  <si>
    <t>39 0 02 L4670</t>
  </si>
  <si>
    <t>25 1 09  L5760</t>
  </si>
  <si>
    <t>Благоустройство территорий муниципальных образований  за счёт субсидии из обл.бюджета</t>
  </si>
  <si>
    <t>25 1 09 S8070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</si>
  <si>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фондами)иные выплаты персоналу</t>
  </si>
  <si>
    <t>Расходы на мероприятия по развитию сети общеобразовательных организаций за счёт со финансирования из бюджета муниципального района и спонсорских средств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</si>
  <si>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</si>
  <si>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</si>
  <si>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</si>
  <si>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</si>
  <si>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мероприятия по организации отдыха и оздоровления детей и молодежи  .(Закупка товаров, работ и услуг для государственных (муниципальных) нужд) за счёт субсидии из областного бюджета</t>
  </si>
  <si>
    <t>от 23.12.2019 г.№37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</si>
  <si>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</si>
  <si>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01L4670</t>
  </si>
  <si>
    <t>Приложение № 5</t>
  </si>
  <si>
    <t>25 1 01 L5760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</si>
  <si>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</si>
  <si>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 02 S8100</t>
  </si>
  <si>
    <t>11 0 03 L5190</t>
  </si>
  <si>
    <t>Межбюджетные трансферты сельским поселениям  за счёт бюджета муниципального района на ремонт объектов культуры</t>
  </si>
  <si>
    <t>Прочие межбюджетные трансферты на меропиятия по ГО ЧС за счет средств областного бюджета</t>
  </si>
  <si>
    <t>Межбюджетные трансферты сельским поселениям за счёт резервного фонда администрации Петропавловсукого муниципального района</t>
  </si>
  <si>
    <t>39 0 02 80540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</si>
  <si>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</si>
  <si>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>от  30.04.2020 г.  №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</si>
</sst>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2">
      <alignment horizontal="left" vertical="top" wrapText="1"/>
    </xf>
  </cellStyleXfs>
  <cellXfs count="132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  <xf numFmtId="2" fontId="0" fillId="0" borderId="0" xfId="0" applyNumberFormat="1"/>
    <xf numFmtId="0" fontId="0" fillId="4" borderId="0" xfId="0" applyFill="1"/>
    <xf numFmtId="0" fontId="1" fillId="5" borderId="1" xfId="0" applyFont="1" applyFill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0" fontId="5" fillId="5" borderId="0" xfId="0" applyFont="1" applyFill="1" applyAlignment="1">
      <alignment horizontal="center"/>
    </xf>
    <xf numFmtId="0" fontId="4" fillId="5" borderId="0" xfId="0" applyFont="1" applyFill="1"/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justify" wrapText="1"/>
    </xf>
    <xf numFmtId="0" fontId="5" fillId="5" borderId="1" xfId="0" applyFont="1" applyFill="1" applyBorder="1" applyAlignment="1">
      <alignment horizontal="justify" vertical="top" wrapText="1"/>
    </xf>
    <xf numFmtId="0" fontId="2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horizontal="left" vertical="top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left" wrapText="1"/>
    </xf>
    <xf numFmtId="2" fontId="5" fillId="5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justify" vertical="top" wrapText="1"/>
    </xf>
    <xf numFmtId="49" fontId="5" fillId="5" borderId="1" xfId="0" applyNumberFormat="1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justify" wrapText="1"/>
    </xf>
    <xf numFmtId="2" fontId="4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0" fillId="0" borderId="3" xfId="0" applyBorder="1"/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justify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/>
    <xf numFmtId="2" fontId="0" fillId="2" borderId="0" xfId="0" applyNumberFormat="1" applyFill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2" fontId="4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1" fillId="5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5" borderId="5" xfId="0" applyFont="1" applyFill="1" applyBorder="1" applyAlignment="1">
      <alignment horizontal="justify" vertical="top" wrapText="1"/>
    </xf>
    <xf numFmtId="0" fontId="5" fillId="5" borderId="4" xfId="0" applyFont="1" applyFill="1" applyBorder="1" applyAlignment="1">
      <alignment horizontal="justify" vertical="top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5" borderId="0" xfId="0" applyFill="1"/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2" fontId="2" fillId="5" borderId="6" xfId="0" applyNumberFormat="1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justify" vertical="top" wrapText="1"/>
    </xf>
    <xf numFmtId="0" fontId="0" fillId="2" borderId="0" xfId="0" applyFill="1" applyBorder="1"/>
    <xf numFmtId="49" fontId="5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5" borderId="1" xfId="0" applyFont="1" applyFill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396"/>
  <sheetViews>
    <sheetView tabSelected="1" zoomScaleNormal="100" workbookViewId="0">
      <selection activeCell="F375" sqref="F375"/>
    </sheetView>
  </sheetViews>
  <sheetFormatPr defaultRowHeight="15"/>
  <cols>
    <col min="1" max="1" width="39.42578125" style="9" customWidth="1"/>
    <col min="2" max="2" width="4.28515625" style="9" customWidth="1"/>
    <col min="3" max="3" width="4" style="9" customWidth="1"/>
    <col min="4" max="4" width="16.28515625" style="9" customWidth="1"/>
    <col min="5" max="5" width="6.28515625" style="9" customWidth="1"/>
    <col min="6" max="6" width="14.28515625" style="9" customWidth="1"/>
    <col min="7" max="7" width="13.140625" style="52" customWidth="1"/>
    <col min="8" max="8" width="15.7109375" style="9" customWidth="1"/>
    <col min="9" max="9" width="8.85546875" style="1" customWidth="1"/>
    <col min="10" max="10" width="12.7109375" style="1" customWidth="1"/>
    <col min="11" max="11" width="8.85546875" style="1" customWidth="1"/>
    <col min="12" max="22" width="8.85546875" customWidth="1"/>
    <col min="23" max="23" width="9.28515625" bestFit="1" customWidth="1"/>
    <col min="25" max="25" width="9.28515625" bestFit="1" customWidth="1"/>
  </cols>
  <sheetData>
    <row r="3" spans="1:8" ht="15.75">
      <c r="A3" s="129" t="s">
        <v>504</v>
      </c>
      <c r="B3" s="129"/>
      <c r="C3" s="129"/>
      <c r="D3" s="129"/>
      <c r="E3" s="129"/>
      <c r="F3" s="129"/>
      <c r="G3" s="129"/>
      <c r="H3" s="129"/>
    </row>
    <row r="4" spans="1:8" ht="15.75">
      <c r="A4" s="31"/>
      <c r="B4" s="31"/>
      <c r="C4" s="31"/>
      <c r="D4" s="31"/>
      <c r="E4" s="31"/>
      <c r="F4" s="31"/>
      <c r="G4" s="45"/>
      <c r="H4" s="31"/>
    </row>
    <row r="5" spans="1:8" ht="15.75">
      <c r="A5" s="31"/>
      <c r="B5" s="31"/>
      <c r="C5" s="31"/>
      <c r="D5" s="31"/>
      <c r="E5" s="36"/>
      <c r="F5" s="130" t="s">
        <v>352</v>
      </c>
      <c r="G5" s="130"/>
      <c r="H5" s="130"/>
    </row>
    <row r="6" spans="1:8" ht="15.75">
      <c r="A6" s="31"/>
      <c r="B6" s="31"/>
      <c r="C6" s="31"/>
      <c r="D6" s="31"/>
      <c r="E6" s="130" t="s">
        <v>353</v>
      </c>
      <c r="F6" s="130"/>
      <c r="G6" s="130"/>
      <c r="H6" s="130"/>
    </row>
    <row r="7" spans="1:8" ht="15.75">
      <c r="A7" s="31"/>
      <c r="B7" s="31"/>
      <c r="C7" s="31"/>
      <c r="D7" s="31"/>
      <c r="E7" s="130" t="s">
        <v>426</v>
      </c>
      <c r="F7" s="130"/>
      <c r="G7" s="130"/>
      <c r="H7" s="130"/>
    </row>
    <row r="8" spans="1:8" ht="15.75">
      <c r="A8" s="31"/>
      <c r="B8" s="31"/>
      <c r="C8" s="31"/>
      <c r="D8" s="31"/>
      <c r="E8" s="130" t="s">
        <v>427</v>
      </c>
      <c r="F8" s="130"/>
      <c r="G8" s="130"/>
      <c r="H8" s="130"/>
    </row>
    <row r="9" spans="1:8" ht="15.75">
      <c r="A9" s="31"/>
      <c r="B9" s="31"/>
      <c r="C9" s="31"/>
      <c r="D9" s="31"/>
      <c r="E9" s="130" t="s">
        <v>428</v>
      </c>
      <c r="F9" s="130"/>
      <c r="G9" s="130"/>
      <c r="H9" s="130"/>
    </row>
    <row r="10" spans="1:8" ht="15.75">
      <c r="A10" s="31"/>
      <c r="B10" s="31"/>
      <c r="C10" s="31"/>
      <c r="D10" s="31"/>
      <c r="E10" s="130" t="s">
        <v>429</v>
      </c>
      <c r="F10" s="130"/>
      <c r="G10" s="130"/>
      <c r="H10" s="130"/>
    </row>
    <row r="11" spans="1:8" ht="15.75">
      <c r="A11" s="31"/>
      <c r="B11" s="31"/>
      <c r="C11" s="31"/>
      <c r="D11" s="31"/>
      <c r="E11" s="130" t="s">
        <v>472</v>
      </c>
      <c r="F11" s="130"/>
      <c r="G11" s="130"/>
      <c r="H11" s="130"/>
    </row>
    <row r="12" spans="1:8" ht="4.5" customHeight="1">
      <c r="A12" s="31"/>
      <c r="B12" s="31"/>
      <c r="C12" s="31"/>
      <c r="D12" s="31"/>
      <c r="E12" s="130"/>
      <c r="F12" s="130"/>
      <c r="G12" s="130"/>
      <c r="H12" s="130"/>
    </row>
    <row r="13" spans="1:8" ht="15.75">
      <c r="A13" s="38"/>
      <c r="B13" s="38"/>
      <c r="C13" s="38"/>
      <c r="D13" s="38"/>
      <c r="E13" s="39"/>
      <c r="F13" s="130" t="s">
        <v>501</v>
      </c>
      <c r="G13" s="130"/>
      <c r="H13" s="130"/>
    </row>
    <row r="14" spans="1:8" ht="15.75">
      <c r="A14" s="31"/>
      <c r="B14" s="31"/>
      <c r="C14" s="31"/>
      <c r="D14" s="31"/>
      <c r="E14" s="31"/>
      <c r="F14" s="129" t="s">
        <v>514</v>
      </c>
      <c r="G14" s="131"/>
      <c r="H14" s="131"/>
    </row>
    <row r="15" spans="1:8" ht="12.75" customHeight="1">
      <c r="A15" s="126"/>
      <c r="B15" s="126"/>
      <c r="C15" s="126"/>
      <c r="D15" s="126"/>
      <c r="E15" s="126"/>
      <c r="F15" s="126"/>
      <c r="G15" s="126"/>
      <c r="H15" s="126"/>
    </row>
    <row r="16" spans="1:8" ht="15.75">
      <c r="A16" s="106" t="s">
        <v>354</v>
      </c>
      <c r="B16" s="106"/>
      <c r="C16" s="106"/>
      <c r="D16" s="106"/>
      <c r="E16" s="106"/>
      <c r="F16" s="106"/>
      <c r="G16" s="106"/>
      <c r="H16" s="106"/>
    </row>
    <row r="17" spans="1:25" ht="15.75">
      <c r="A17" s="128" t="s">
        <v>355</v>
      </c>
      <c r="B17" s="128"/>
      <c r="C17" s="128"/>
      <c r="D17" s="128"/>
      <c r="E17" s="128"/>
      <c r="F17" s="128"/>
      <c r="G17" s="128"/>
      <c r="H17" s="128"/>
    </row>
    <row r="18" spans="1:25" ht="15.75">
      <c r="A18" s="106" t="s">
        <v>470</v>
      </c>
      <c r="B18" s="106"/>
      <c r="C18" s="106"/>
      <c r="D18" s="106"/>
      <c r="E18" s="106"/>
      <c r="F18" s="106"/>
      <c r="G18" s="106"/>
      <c r="H18" s="106"/>
    </row>
    <row r="19" spans="1:25" ht="15.75">
      <c r="A19" s="106" t="s">
        <v>471</v>
      </c>
      <c r="B19" s="106"/>
      <c r="C19" s="106"/>
      <c r="D19" s="106"/>
      <c r="E19" s="106"/>
      <c r="F19" s="106"/>
      <c r="G19" s="106"/>
      <c r="H19" s="106"/>
    </row>
    <row r="20" spans="1:25" ht="15.75">
      <c r="A20" s="8"/>
      <c r="B20" s="8"/>
      <c r="C20" s="8"/>
      <c r="D20" s="8"/>
      <c r="E20" s="8"/>
      <c r="F20" s="8"/>
      <c r="G20" s="46"/>
      <c r="H20" s="8"/>
    </row>
    <row r="21" spans="1:25" ht="13.5" customHeight="1">
      <c r="G21" s="47"/>
    </row>
    <row r="22" spans="1:25" ht="15.75">
      <c r="A22" s="127" t="s">
        <v>101</v>
      </c>
      <c r="B22" s="127" t="s">
        <v>102</v>
      </c>
      <c r="C22" s="127" t="s">
        <v>103</v>
      </c>
      <c r="D22" s="127" t="s">
        <v>104</v>
      </c>
      <c r="E22" s="127" t="s">
        <v>105</v>
      </c>
      <c r="F22" s="125" t="s">
        <v>282</v>
      </c>
      <c r="G22" s="125"/>
      <c r="H22" s="125"/>
    </row>
    <row r="23" spans="1:25" ht="15.75">
      <c r="A23" s="127"/>
      <c r="B23" s="127"/>
      <c r="C23" s="127"/>
      <c r="D23" s="127"/>
      <c r="E23" s="127"/>
      <c r="F23" s="53" t="s">
        <v>283</v>
      </c>
      <c r="G23" s="48" t="s">
        <v>284</v>
      </c>
      <c r="H23" s="30" t="s">
        <v>469</v>
      </c>
    </row>
    <row r="24" spans="1:25" ht="15.75">
      <c r="A24" s="6" t="s">
        <v>106</v>
      </c>
      <c r="B24" s="6"/>
      <c r="C24" s="6"/>
      <c r="D24" s="6"/>
      <c r="E24" s="6"/>
      <c r="F24" s="7">
        <f>F25+F80+F87+F122+F153+F252+F290+F342+F352+F364+F77</f>
        <v>396458.71</v>
      </c>
      <c r="G24" s="49">
        <f>G25+G80+G87+G122+G153+G252+G290+G342+G352+G364+G77</f>
        <v>305719.25</v>
      </c>
      <c r="H24" s="7">
        <f>H25+H80+H87+H122+H153+H252+H290+H342+H352+H364+H77</f>
        <v>312931.28000000003</v>
      </c>
      <c r="Y24" s="4"/>
    </row>
    <row r="25" spans="1:25" ht="37.5" customHeight="1">
      <c r="A25" s="64" t="s">
        <v>107</v>
      </c>
      <c r="B25" s="58" t="s">
        <v>92</v>
      </c>
      <c r="C25" s="58"/>
      <c r="D25" s="58"/>
      <c r="E25" s="57"/>
      <c r="F25" s="60">
        <f>F26+F32+F42+F53+F57+F40</f>
        <v>34665.699999999997</v>
      </c>
      <c r="G25" s="59">
        <f t="shared" ref="G25:H25" si="0">G26+G32+G42+G53+G57+G40</f>
        <v>25868.300000000003</v>
      </c>
      <c r="H25" s="60">
        <f t="shared" si="0"/>
        <v>26028.600000000002</v>
      </c>
    </row>
    <row r="26" spans="1:25" ht="78" customHeight="1">
      <c r="A26" s="64" t="s">
        <v>108</v>
      </c>
      <c r="B26" s="58" t="s">
        <v>92</v>
      </c>
      <c r="C26" s="58" t="s">
        <v>93</v>
      </c>
      <c r="D26" s="58"/>
      <c r="E26" s="57"/>
      <c r="F26" s="60">
        <f>F27</f>
        <v>1119.7</v>
      </c>
      <c r="G26" s="59">
        <f t="shared" ref="G26:H27" si="1">G27</f>
        <v>785.5</v>
      </c>
      <c r="H26" s="60">
        <f t="shared" si="1"/>
        <v>793.4</v>
      </c>
    </row>
    <row r="27" spans="1:25" ht="70.5" customHeight="1">
      <c r="A27" s="14" t="s">
        <v>356</v>
      </c>
      <c r="B27" s="58" t="s">
        <v>92</v>
      </c>
      <c r="C27" s="58" t="s">
        <v>93</v>
      </c>
      <c r="D27" s="58" t="s">
        <v>109</v>
      </c>
      <c r="E27" s="57"/>
      <c r="F27" s="60">
        <f>F28</f>
        <v>1119.7</v>
      </c>
      <c r="G27" s="59">
        <f t="shared" si="1"/>
        <v>785.5</v>
      </c>
      <c r="H27" s="60">
        <f t="shared" si="1"/>
        <v>793.4</v>
      </c>
    </row>
    <row r="28" spans="1:25" ht="51" customHeight="1">
      <c r="A28" s="15" t="s">
        <v>110</v>
      </c>
      <c r="B28" s="58" t="s">
        <v>92</v>
      </c>
      <c r="C28" s="58" t="s">
        <v>93</v>
      </c>
      <c r="D28" s="58" t="s">
        <v>111</v>
      </c>
      <c r="E28" s="57"/>
      <c r="F28" s="60">
        <f>F29+F30</f>
        <v>1119.7</v>
      </c>
      <c r="G28" s="59">
        <f t="shared" ref="G28:H28" si="2">G29+G30</f>
        <v>785.5</v>
      </c>
      <c r="H28" s="60">
        <f t="shared" si="2"/>
        <v>793.4</v>
      </c>
    </row>
    <row r="29" spans="1:25" ht="162" customHeight="1">
      <c r="A29" s="15" t="s">
        <v>112</v>
      </c>
      <c r="B29" s="58" t="s">
        <v>92</v>
      </c>
      <c r="C29" s="58" t="s">
        <v>93</v>
      </c>
      <c r="D29" s="58" t="s">
        <v>113</v>
      </c>
      <c r="E29" s="57">
        <v>100</v>
      </c>
      <c r="F29" s="60">
        <v>1057.9000000000001</v>
      </c>
      <c r="G29" s="54">
        <v>785.5</v>
      </c>
      <c r="H29" s="55">
        <v>793.4</v>
      </c>
    </row>
    <row r="30" spans="1:25" ht="87.75" customHeight="1">
      <c r="A30" s="15" t="s">
        <v>114</v>
      </c>
      <c r="B30" s="58" t="s">
        <v>92</v>
      </c>
      <c r="C30" s="58" t="s">
        <v>93</v>
      </c>
      <c r="D30" s="58" t="s">
        <v>113</v>
      </c>
      <c r="E30" s="57">
        <v>200</v>
      </c>
      <c r="F30" s="60">
        <v>61.8</v>
      </c>
      <c r="G30" s="54">
        <v>0</v>
      </c>
      <c r="H30" s="55">
        <v>0</v>
      </c>
      <c r="J30" s="44"/>
    </row>
    <row r="31" spans="1:25" ht="78.75" hidden="1" customHeight="1">
      <c r="A31" s="15" t="s">
        <v>114</v>
      </c>
      <c r="B31" s="58" t="s">
        <v>92</v>
      </c>
      <c r="C31" s="58" t="s">
        <v>93</v>
      </c>
      <c r="D31" s="58" t="s">
        <v>113</v>
      </c>
      <c r="E31" s="57"/>
      <c r="F31" s="60">
        <v>0</v>
      </c>
      <c r="G31" s="54"/>
      <c r="H31" s="55"/>
    </row>
    <row r="32" spans="1:25" ht="99.75" customHeight="1">
      <c r="A32" s="64" t="s">
        <v>115</v>
      </c>
      <c r="B32" s="58" t="s">
        <v>92</v>
      </c>
      <c r="C32" s="58" t="s">
        <v>94</v>
      </c>
      <c r="D32" s="58"/>
      <c r="E32" s="57"/>
      <c r="F32" s="60">
        <f>F33</f>
        <v>21963</v>
      </c>
      <c r="G32" s="59">
        <f t="shared" ref="G32:H33" si="3">G33</f>
        <v>16539.2</v>
      </c>
      <c r="H32" s="60">
        <f t="shared" si="3"/>
        <v>16851.099999999999</v>
      </c>
    </row>
    <row r="33" spans="1:10" ht="68.25" customHeight="1">
      <c r="A33" s="14" t="s">
        <v>356</v>
      </c>
      <c r="B33" s="58" t="s">
        <v>92</v>
      </c>
      <c r="C33" s="58" t="s">
        <v>94</v>
      </c>
      <c r="D33" s="58" t="s">
        <v>109</v>
      </c>
      <c r="E33" s="57"/>
      <c r="F33" s="60">
        <f>F34</f>
        <v>21963</v>
      </c>
      <c r="G33" s="59">
        <f t="shared" si="3"/>
        <v>16539.2</v>
      </c>
      <c r="H33" s="60">
        <f t="shared" si="3"/>
        <v>16851.099999999999</v>
      </c>
    </row>
    <row r="34" spans="1:10" ht="51" customHeight="1">
      <c r="A34" s="15" t="s">
        <v>110</v>
      </c>
      <c r="B34" s="58" t="s">
        <v>92</v>
      </c>
      <c r="C34" s="58" t="s">
        <v>94</v>
      </c>
      <c r="D34" s="58" t="s">
        <v>111</v>
      </c>
      <c r="E34" s="57"/>
      <c r="F34" s="60">
        <f>F35+F37+F38+F39+F36</f>
        <v>21963</v>
      </c>
      <c r="G34" s="59">
        <f>G35+G37+G38+G39</f>
        <v>16539.2</v>
      </c>
      <c r="H34" s="60">
        <f>H35+H37+H38+H39</f>
        <v>16851.099999999999</v>
      </c>
    </row>
    <row r="35" spans="1:10" ht="182.25" customHeight="1">
      <c r="A35" s="15" t="s">
        <v>116</v>
      </c>
      <c r="B35" s="58" t="s">
        <v>92</v>
      </c>
      <c r="C35" s="58" t="s">
        <v>94</v>
      </c>
      <c r="D35" s="58" t="s">
        <v>113</v>
      </c>
      <c r="E35" s="57">
        <v>100</v>
      </c>
      <c r="F35" s="56">
        <v>14335.2</v>
      </c>
      <c r="G35" s="54">
        <v>14636.5</v>
      </c>
      <c r="H35" s="55">
        <v>14922.8</v>
      </c>
    </row>
    <row r="36" spans="1:10" ht="182.25" customHeight="1">
      <c r="A36" s="15" t="s">
        <v>494</v>
      </c>
      <c r="B36" s="94" t="s">
        <v>92</v>
      </c>
      <c r="C36" s="94" t="s">
        <v>94</v>
      </c>
      <c r="D36" s="95" t="s">
        <v>113</v>
      </c>
      <c r="E36" s="96">
        <v>100</v>
      </c>
      <c r="F36" s="97">
        <v>15</v>
      </c>
      <c r="G36" s="87">
        <v>0</v>
      </c>
      <c r="H36" s="88">
        <v>0</v>
      </c>
    </row>
    <row r="37" spans="1:10" ht="110.25">
      <c r="A37" s="15" t="s">
        <v>117</v>
      </c>
      <c r="B37" s="58" t="s">
        <v>92</v>
      </c>
      <c r="C37" s="58" t="s">
        <v>94</v>
      </c>
      <c r="D37" s="58" t="s">
        <v>113</v>
      </c>
      <c r="E37" s="57">
        <v>200</v>
      </c>
      <c r="F37" s="56">
        <v>5921.8</v>
      </c>
      <c r="G37" s="54">
        <v>225.6</v>
      </c>
      <c r="H37" s="55">
        <v>234.3</v>
      </c>
      <c r="J37" s="44"/>
    </row>
    <row r="38" spans="1:10" ht="82.5" customHeight="1">
      <c r="A38" s="41" t="s">
        <v>118</v>
      </c>
      <c r="B38" s="63" t="s">
        <v>92</v>
      </c>
      <c r="C38" s="63" t="s">
        <v>94</v>
      </c>
      <c r="D38" s="63" t="s">
        <v>113</v>
      </c>
      <c r="E38" s="65">
        <v>800</v>
      </c>
      <c r="F38" s="61">
        <v>27</v>
      </c>
      <c r="G38" s="54">
        <v>0</v>
      </c>
      <c r="H38" s="54">
        <v>0</v>
      </c>
    </row>
    <row r="39" spans="1:10" ht="151.5" customHeight="1">
      <c r="A39" s="64" t="s">
        <v>119</v>
      </c>
      <c r="B39" s="58" t="s">
        <v>92</v>
      </c>
      <c r="C39" s="58" t="s">
        <v>94</v>
      </c>
      <c r="D39" s="58" t="s">
        <v>120</v>
      </c>
      <c r="E39" s="57">
        <v>100</v>
      </c>
      <c r="F39" s="56">
        <v>1664</v>
      </c>
      <c r="G39" s="54">
        <v>1677.1</v>
      </c>
      <c r="H39" s="55">
        <v>1694</v>
      </c>
    </row>
    <row r="40" spans="1:10" ht="120" customHeight="1">
      <c r="A40" s="16" t="s">
        <v>337</v>
      </c>
      <c r="B40" s="58" t="s">
        <v>92</v>
      </c>
      <c r="C40" s="58" t="s">
        <v>97</v>
      </c>
      <c r="D40" s="58" t="s">
        <v>338</v>
      </c>
      <c r="E40" s="57"/>
      <c r="F40" s="56">
        <f>F41</f>
        <v>0</v>
      </c>
      <c r="G40" s="61">
        <f t="shared" ref="G40:H40" si="4">G41</f>
        <v>0</v>
      </c>
      <c r="H40" s="56">
        <f t="shared" si="4"/>
        <v>0</v>
      </c>
    </row>
    <row r="41" spans="1:10" ht="117" customHeight="1">
      <c r="A41" s="16" t="s">
        <v>337</v>
      </c>
      <c r="B41" s="58" t="s">
        <v>92</v>
      </c>
      <c r="C41" s="58" t="s">
        <v>97</v>
      </c>
      <c r="D41" s="58" t="s">
        <v>338</v>
      </c>
      <c r="E41" s="57">
        <v>200</v>
      </c>
      <c r="F41" s="56">
        <v>0</v>
      </c>
      <c r="G41" s="54">
        <v>0</v>
      </c>
      <c r="H41" s="55">
        <v>0</v>
      </c>
    </row>
    <row r="42" spans="1:10" ht="78.75">
      <c r="A42" s="64" t="s">
        <v>121</v>
      </c>
      <c r="B42" s="58" t="s">
        <v>92</v>
      </c>
      <c r="C42" s="58" t="s">
        <v>95</v>
      </c>
      <c r="D42" s="58"/>
      <c r="E42" s="57"/>
      <c r="F42" s="60">
        <f>F43</f>
        <v>5812</v>
      </c>
      <c r="G42" s="59">
        <f t="shared" ref="G42:H43" si="5">G43</f>
        <v>5962.6</v>
      </c>
      <c r="H42" s="60">
        <f t="shared" si="5"/>
        <v>6144.2</v>
      </c>
    </row>
    <row r="43" spans="1:10" ht="141.75">
      <c r="A43" s="14" t="s">
        <v>357</v>
      </c>
      <c r="B43" s="58" t="s">
        <v>92</v>
      </c>
      <c r="C43" s="58" t="s">
        <v>95</v>
      </c>
      <c r="D43" s="58" t="s">
        <v>122</v>
      </c>
      <c r="E43" s="57"/>
      <c r="F43" s="60">
        <f>F44</f>
        <v>5812</v>
      </c>
      <c r="G43" s="59">
        <f t="shared" si="5"/>
        <v>5962.6</v>
      </c>
      <c r="H43" s="60">
        <f t="shared" si="5"/>
        <v>6144.2</v>
      </c>
    </row>
    <row r="44" spans="1:10" ht="47.25">
      <c r="A44" s="64" t="s">
        <v>123</v>
      </c>
      <c r="B44" s="58" t="s">
        <v>92</v>
      </c>
      <c r="C44" s="58" t="s">
        <v>95</v>
      </c>
      <c r="D44" s="58" t="s">
        <v>124</v>
      </c>
      <c r="E44" s="57"/>
      <c r="F44" s="60">
        <f>F45+F47+F50</f>
        <v>5812</v>
      </c>
      <c r="G44" s="59">
        <f t="shared" ref="G44:H44" si="6">G45+G47+G50</f>
        <v>5962.6</v>
      </c>
      <c r="H44" s="60">
        <f t="shared" si="6"/>
        <v>6144.2</v>
      </c>
    </row>
    <row r="45" spans="1:10" ht="31.5">
      <c r="A45" s="17" t="s">
        <v>125</v>
      </c>
      <c r="B45" s="107" t="s">
        <v>92</v>
      </c>
      <c r="C45" s="107" t="s">
        <v>95</v>
      </c>
      <c r="D45" s="107" t="s">
        <v>127</v>
      </c>
      <c r="E45" s="108">
        <v>100</v>
      </c>
      <c r="F45" s="119">
        <v>4345.2</v>
      </c>
      <c r="G45" s="122">
        <v>4497.12</v>
      </c>
      <c r="H45" s="123">
        <v>4677.2</v>
      </c>
    </row>
    <row r="46" spans="1:10" ht="110.25">
      <c r="A46" s="17" t="s">
        <v>126</v>
      </c>
      <c r="B46" s="107"/>
      <c r="C46" s="107"/>
      <c r="D46" s="107"/>
      <c r="E46" s="108"/>
      <c r="F46" s="119"/>
      <c r="G46" s="122"/>
      <c r="H46" s="123"/>
    </row>
    <row r="47" spans="1:10" ht="78.75">
      <c r="A47" s="73" t="s">
        <v>261</v>
      </c>
      <c r="B47" s="58" t="s">
        <v>92</v>
      </c>
      <c r="C47" s="58" t="s">
        <v>95</v>
      </c>
      <c r="D47" s="58" t="s">
        <v>127</v>
      </c>
      <c r="E47" s="57">
        <v>200</v>
      </c>
      <c r="F47" s="56">
        <v>1459.8</v>
      </c>
      <c r="G47" s="54">
        <v>1458.48</v>
      </c>
      <c r="H47" s="55">
        <v>1460</v>
      </c>
      <c r="I47" s="44"/>
    </row>
    <row r="48" spans="1:10" ht="15.75" hidden="1" customHeight="1">
      <c r="A48" s="73"/>
      <c r="B48" s="58"/>
      <c r="C48" s="58"/>
      <c r="D48" s="58"/>
      <c r="E48" s="57"/>
      <c r="F48" s="56"/>
      <c r="G48" s="54"/>
      <c r="H48" s="55"/>
    </row>
    <row r="49" spans="1:8" ht="0.75" customHeight="1">
      <c r="A49" s="73"/>
      <c r="B49" s="58"/>
      <c r="C49" s="58"/>
      <c r="D49" s="58"/>
      <c r="E49" s="57"/>
      <c r="F49" s="56"/>
      <c r="G49" s="54"/>
      <c r="H49" s="55"/>
    </row>
    <row r="50" spans="1:8" ht="31.5">
      <c r="A50" s="81" t="s">
        <v>128</v>
      </c>
      <c r="B50" s="107" t="s">
        <v>92</v>
      </c>
      <c r="C50" s="118" t="s">
        <v>95</v>
      </c>
      <c r="D50" s="118" t="s">
        <v>127</v>
      </c>
      <c r="E50" s="121">
        <v>800</v>
      </c>
      <c r="F50" s="110">
        <v>7</v>
      </c>
      <c r="G50" s="122">
        <v>7</v>
      </c>
      <c r="H50" s="122">
        <v>7</v>
      </c>
    </row>
    <row r="51" spans="1:8" ht="15" customHeight="1">
      <c r="A51" s="80" t="s">
        <v>129</v>
      </c>
      <c r="B51" s="107"/>
      <c r="C51" s="118"/>
      <c r="D51" s="118"/>
      <c r="E51" s="121"/>
      <c r="F51" s="110"/>
      <c r="G51" s="122"/>
      <c r="H51" s="122"/>
    </row>
    <row r="52" spans="1:8" ht="15.75" hidden="1">
      <c r="A52" s="15"/>
      <c r="B52" s="58"/>
      <c r="C52" s="63"/>
      <c r="D52" s="63"/>
      <c r="E52" s="65"/>
      <c r="F52" s="59"/>
      <c r="G52" s="43"/>
      <c r="H52" s="43"/>
    </row>
    <row r="53" spans="1:8" ht="15.75">
      <c r="A53" s="64" t="s">
        <v>130</v>
      </c>
      <c r="B53" s="58" t="s">
        <v>92</v>
      </c>
      <c r="C53" s="63">
        <v>11</v>
      </c>
      <c r="D53" s="63"/>
      <c r="E53" s="65"/>
      <c r="F53" s="59">
        <f>F54</f>
        <v>25</v>
      </c>
      <c r="G53" s="59">
        <f t="shared" ref="G53:H55" si="7">G54</f>
        <v>0</v>
      </c>
      <c r="H53" s="59">
        <f t="shared" si="7"/>
        <v>0</v>
      </c>
    </row>
    <row r="54" spans="1:8" ht="147" customHeight="1">
      <c r="A54" s="14" t="s">
        <v>357</v>
      </c>
      <c r="B54" s="58" t="s">
        <v>92</v>
      </c>
      <c r="C54" s="58">
        <v>11</v>
      </c>
      <c r="D54" s="58" t="s">
        <v>122</v>
      </c>
      <c r="E54" s="57"/>
      <c r="F54" s="60">
        <f>F55</f>
        <v>25</v>
      </c>
      <c r="G54" s="59">
        <f t="shared" si="7"/>
        <v>0</v>
      </c>
      <c r="H54" s="60">
        <f t="shared" si="7"/>
        <v>0</v>
      </c>
    </row>
    <row r="55" spans="1:8" ht="69" customHeight="1">
      <c r="A55" s="15" t="s">
        <v>131</v>
      </c>
      <c r="B55" s="58" t="s">
        <v>92</v>
      </c>
      <c r="C55" s="58">
        <v>11</v>
      </c>
      <c r="D55" s="58" t="s">
        <v>132</v>
      </c>
      <c r="E55" s="57"/>
      <c r="F55" s="60">
        <f>F56</f>
        <v>25</v>
      </c>
      <c r="G55" s="59">
        <f t="shared" si="7"/>
        <v>0</v>
      </c>
      <c r="H55" s="60">
        <f t="shared" si="7"/>
        <v>0</v>
      </c>
    </row>
    <row r="56" spans="1:8" ht="132" customHeight="1">
      <c r="A56" s="15" t="s">
        <v>133</v>
      </c>
      <c r="B56" s="58" t="s">
        <v>92</v>
      </c>
      <c r="C56" s="58">
        <v>11</v>
      </c>
      <c r="D56" s="58" t="s">
        <v>134</v>
      </c>
      <c r="E56" s="57">
        <v>800</v>
      </c>
      <c r="F56" s="60">
        <v>25</v>
      </c>
      <c r="G56" s="54">
        <v>0</v>
      </c>
      <c r="H56" s="55">
        <v>0</v>
      </c>
    </row>
    <row r="57" spans="1:8" ht="31.5">
      <c r="A57" s="64" t="s">
        <v>135</v>
      </c>
      <c r="B57" s="58" t="s">
        <v>92</v>
      </c>
      <c r="C57" s="58">
        <v>13</v>
      </c>
      <c r="D57" s="58"/>
      <c r="E57" s="57"/>
      <c r="F57" s="60">
        <f>F58+F65+F63</f>
        <v>5746</v>
      </c>
      <c r="G57" s="59">
        <f>G58+G65+G63</f>
        <v>2581</v>
      </c>
      <c r="H57" s="60">
        <f>H58+H65+H63</f>
        <v>2239.9</v>
      </c>
    </row>
    <row r="58" spans="1:8" ht="53.25" customHeight="1">
      <c r="A58" s="18" t="s">
        <v>285</v>
      </c>
      <c r="B58" s="58" t="s">
        <v>92</v>
      </c>
      <c r="C58" s="58">
        <v>13</v>
      </c>
      <c r="D58" s="58" t="s">
        <v>136</v>
      </c>
      <c r="E58" s="57"/>
      <c r="F58" s="60">
        <f>F59</f>
        <v>830</v>
      </c>
      <c r="G58" s="59">
        <f t="shared" ref="G58:H59" si="8">G59</f>
        <v>855</v>
      </c>
      <c r="H58" s="60">
        <f t="shared" si="8"/>
        <v>888</v>
      </c>
    </row>
    <row r="59" spans="1:8" ht="56.25" customHeight="1">
      <c r="A59" s="64" t="s">
        <v>137</v>
      </c>
      <c r="B59" s="58" t="s">
        <v>92</v>
      </c>
      <c r="C59" s="58">
        <v>13</v>
      </c>
      <c r="D59" s="58" t="s">
        <v>138</v>
      </c>
      <c r="E59" s="57"/>
      <c r="F59" s="60">
        <f>F60</f>
        <v>830</v>
      </c>
      <c r="G59" s="59">
        <f t="shared" si="8"/>
        <v>855</v>
      </c>
      <c r="H59" s="60">
        <f t="shared" si="8"/>
        <v>888</v>
      </c>
    </row>
    <row r="60" spans="1:8" ht="114" customHeight="1">
      <c r="A60" s="64" t="s">
        <v>139</v>
      </c>
      <c r="B60" s="58" t="s">
        <v>92</v>
      </c>
      <c r="C60" s="58">
        <v>13</v>
      </c>
      <c r="D60" s="58" t="s">
        <v>140</v>
      </c>
      <c r="E60" s="57"/>
      <c r="F60" s="60">
        <f>F61+F62</f>
        <v>830</v>
      </c>
      <c r="G60" s="59">
        <f t="shared" ref="G60:H60" si="9">G61+G62</f>
        <v>855</v>
      </c>
      <c r="H60" s="60">
        <f t="shared" si="9"/>
        <v>888</v>
      </c>
    </row>
    <row r="61" spans="1:8" ht="141.75">
      <c r="A61" s="17" t="s">
        <v>141</v>
      </c>
      <c r="B61" s="19" t="s">
        <v>92</v>
      </c>
      <c r="C61" s="58">
        <v>13</v>
      </c>
      <c r="D61" s="19" t="s">
        <v>345</v>
      </c>
      <c r="E61" s="57">
        <v>100</v>
      </c>
      <c r="F61" s="60">
        <v>722.8</v>
      </c>
      <c r="G61" s="54">
        <v>746</v>
      </c>
      <c r="H61" s="55">
        <v>775.7</v>
      </c>
    </row>
    <row r="62" spans="1:8" ht="63">
      <c r="A62" s="17" t="s">
        <v>142</v>
      </c>
      <c r="B62" s="19" t="s">
        <v>92</v>
      </c>
      <c r="C62" s="58">
        <v>13</v>
      </c>
      <c r="D62" s="19" t="s">
        <v>345</v>
      </c>
      <c r="E62" s="57">
        <v>200</v>
      </c>
      <c r="F62" s="60">
        <v>107.2</v>
      </c>
      <c r="G62" s="54">
        <v>109</v>
      </c>
      <c r="H62" s="55">
        <v>112.3</v>
      </c>
    </row>
    <row r="63" spans="1:8" ht="15.75">
      <c r="A63" s="16" t="s">
        <v>79</v>
      </c>
      <c r="B63" s="19" t="s">
        <v>92</v>
      </c>
      <c r="C63" s="19" t="s">
        <v>80</v>
      </c>
      <c r="D63" s="19"/>
      <c r="E63" s="20"/>
      <c r="F63" s="56">
        <f>F64</f>
        <v>3000</v>
      </c>
      <c r="G63" s="61">
        <f t="shared" ref="G63:H63" si="10">G64</f>
        <v>0</v>
      </c>
      <c r="H63" s="56">
        <f t="shared" si="10"/>
        <v>0</v>
      </c>
    </row>
    <row r="64" spans="1:8" ht="63">
      <c r="A64" s="16" t="s">
        <v>81</v>
      </c>
      <c r="B64" s="19" t="s">
        <v>92</v>
      </c>
      <c r="C64" s="19" t="s">
        <v>80</v>
      </c>
      <c r="D64" s="19" t="s">
        <v>17</v>
      </c>
      <c r="E64" s="20">
        <v>800</v>
      </c>
      <c r="F64" s="56">
        <v>3000</v>
      </c>
      <c r="G64" s="54">
        <v>0</v>
      </c>
      <c r="H64" s="55">
        <v>0</v>
      </c>
    </row>
    <row r="65" spans="1:23" ht="63">
      <c r="A65" s="14" t="s">
        <v>356</v>
      </c>
      <c r="B65" s="19" t="s">
        <v>92</v>
      </c>
      <c r="C65" s="58">
        <v>13</v>
      </c>
      <c r="D65" s="19" t="s">
        <v>109</v>
      </c>
      <c r="E65" s="57"/>
      <c r="F65" s="60">
        <f>F66+F75</f>
        <v>1916</v>
      </c>
      <c r="G65" s="59">
        <f>G66+G75</f>
        <v>1726</v>
      </c>
      <c r="H65" s="60">
        <f>H66+H75</f>
        <v>1351.9</v>
      </c>
    </row>
    <row r="66" spans="1:23" ht="47.25">
      <c r="A66" s="15" t="s">
        <v>110</v>
      </c>
      <c r="B66" s="19" t="s">
        <v>92</v>
      </c>
      <c r="C66" s="58">
        <v>13</v>
      </c>
      <c r="D66" s="19" t="s">
        <v>111</v>
      </c>
      <c r="E66" s="57"/>
      <c r="F66" s="60">
        <f>F67+F68+F69+F70+F71+F72+F73+F74</f>
        <v>1691</v>
      </c>
      <c r="G66" s="59">
        <f>G67+G68+G69+G70+G71+G72+G73+G74</f>
        <v>1726</v>
      </c>
      <c r="H66" s="60">
        <f>H67+H68+H69+H70+H71+H72+H73+H74</f>
        <v>1351.9</v>
      </c>
    </row>
    <row r="67" spans="1:23" ht="184.5" customHeight="1">
      <c r="A67" s="15" t="s">
        <v>143</v>
      </c>
      <c r="B67" s="58" t="s">
        <v>92</v>
      </c>
      <c r="C67" s="58">
        <v>13</v>
      </c>
      <c r="D67" s="58" t="s">
        <v>344</v>
      </c>
      <c r="E67" s="57">
        <v>100</v>
      </c>
      <c r="F67" s="60">
        <v>415</v>
      </c>
      <c r="G67" s="54">
        <v>426</v>
      </c>
      <c r="H67" s="55">
        <v>440</v>
      </c>
    </row>
    <row r="68" spans="1:23" ht="99" customHeight="1">
      <c r="A68" s="15" t="s">
        <v>144</v>
      </c>
      <c r="B68" s="58" t="s">
        <v>92</v>
      </c>
      <c r="C68" s="58">
        <v>13</v>
      </c>
      <c r="D68" s="58" t="s">
        <v>344</v>
      </c>
      <c r="E68" s="57">
        <v>200</v>
      </c>
      <c r="F68" s="60">
        <v>0</v>
      </c>
      <c r="G68" s="54">
        <v>0</v>
      </c>
      <c r="H68" s="55">
        <v>0</v>
      </c>
    </row>
    <row r="69" spans="1:23" ht="211.5" customHeight="1">
      <c r="A69" s="15" t="s">
        <v>145</v>
      </c>
      <c r="B69" s="58" t="s">
        <v>92</v>
      </c>
      <c r="C69" s="58">
        <v>13</v>
      </c>
      <c r="D69" s="58" t="s">
        <v>146</v>
      </c>
      <c r="E69" s="57">
        <v>100</v>
      </c>
      <c r="F69" s="60">
        <v>393.3</v>
      </c>
      <c r="G69" s="54">
        <v>396.3</v>
      </c>
      <c r="H69" s="55">
        <v>399.3</v>
      </c>
    </row>
    <row r="70" spans="1:23" ht="151.5" customHeight="1">
      <c r="A70" s="15" t="s">
        <v>147</v>
      </c>
      <c r="B70" s="58" t="s">
        <v>92</v>
      </c>
      <c r="C70" s="58">
        <v>13</v>
      </c>
      <c r="D70" s="58" t="s">
        <v>146</v>
      </c>
      <c r="E70" s="57">
        <v>200</v>
      </c>
      <c r="F70" s="60">
        <v>12.7</v>
      </c>
      <c r="G70" s="54">
        <v>21.7</v>
      </c>
      <c r="H70" s="55">
        <v>33.700000000000003</v>
      </c>
    </row>
    <row r="71" spans="1:23" ht="165.75" customHeight="1">
      <c r="A71" s="15" t="s">
        <v>148</v>
      </c>
      <c r="B71" s="58" t="s">
        <v>92</v>
      </c>
      <c r="C71" s="58">
        <v>13</v>
      </c>
      <c r="D71" s="58" t="s">
        <v>149</v>
      </c>
      <c r="E71" s="57">
        <v>100</v>
      </c>
      <c r="F71" s="60">
        <v>366</v>
      </c>
      <c r="G71" s="54">
        <v>378</v>
      </c>
      <c r="H71" s="55">
        <v>394</v>
      </c>
    </row>
    <row r="72" spans="1:23" ht="96.75" customHeight="1">
      <c r="A72" s="15" t="s">
        <v>150</v>
      </c>
      <c r="B72" s="58" t="s">
        <v>92</v>
      </c>
      <c r="C72" s="58">
        <v>13</v>
      </c>
      <c r="D72" s="58" t="s">
        <v>151</v>
      </c>
      <c r="E72" s="57">
        <v>200</v>
      </c>
      <c r="F72" s="60">
        <v>0</v>
      </c>
      <c r="G72" s="54">
        <v>0</v>
      </c>
      <c r="H72" s="55">
        <v>0</v>
      </c>
    </row>
    <row r="73" spans="1:23" ht="53.25" customHeight="1">
      <c r="A73" s="15" t="s">
        <v>152</v>
      </c>
      <c r="B73" s="58" t="s">
        <v>92</v>
      </c>
      <c r="C73" s="58">
        <v>13</v>
      </c>
      <c r="D73" s="58" t="s">
        <v>153</v>
      </c>
      <c r="E73" s="57">
        <v>800</v>
      </c>
      <c r="F73" s="60">
        <v>300</v>
      </c>
      <c r="G73" s="54">
        <v>300</v>
      </c>
      <c r="H73" s="55">
        <v>84.9</v>
      </c>
    </row>
    <row r="74" spans="1:23" ht="72.75" customHeight="1">
      <c r="A74" s="15" t="s">
        <v>154</v>
      </c>
      <c r="B74" s="58" t="s">
        <v>92</v>
      </c>
      <c r="C74" s="58">
        <v>13</v>
      </c>
      <c r="D74" s="58" t="s">
        <v>153</v>
      </c>
      <c r="E74" s="57">
        <v>200</v>
      </c>
      <c r="F74" s="60">
        <v>204</v>
      </c>
      <c r="G74" s="54">
        <v>204</v>
      </c>
      <c r="H74" s="55">
        <v>0</v>
      </c>
    </row>
    <row r="75" spans="1:23" ht="42.75" customHeight="1">
      <c r="A75" s="15" t="s">
        <v>155</v>
      </c>
      <c r="B75" s="58" t="s">
        <v>92</v>
      </c>
      <c r="C75" s="58">
        <v>13</v>
      </c>
      <c r="D75" s="58" t="s">
        <v>156</v>
      </c>
      <c r="E75" s="57"/>
      <c r="F75" s="60">
        <f t="shared" ref="F75:H75" si="11">F76</f>
        <v>225</v>
      </c>
      <c r="G75" s="59">
        <f t="shared" si="11"/>
        <v>0</v>
      </c>
      <c r="H75" s="60">
        <f t="shared" si="11"/>
        <v>0</v>
      </c>
    </row>
    <row r="76" spans="1:23" ht="78.75">
      <c r="A76" s="15" t="s">
        <v>157</v>
      </c>
      <c r="B76" s="58" t="s">
        <v>92</v>
      </c>
      <c r="C76" s="58">
        <v>13</v>
      </c>
      <c r="D76" s="58" t="s">
        <v>158</v>
      </c>
      <c r="E76" s="57">
        <v>500</v>
      </c>
      <c r="F76" s="60">
        <v>225</v>
      </c>
      <c r="G76" s="54">
        <v>0</v>
      </c>
      <c r="H76" s="55">
        <v>0</v>
      </c>
    </row>
    <row r="77" spans="1:23" ht="20.25" customHeight="1">
      <c r="A77" s="16" t="s">
        <v>26</v>
      </c>
      <c r="B77" s="58" t="s">
        <v>99</v>
      </c>
      <c r="C77" s="58"/>
      <c r="D77" s="58"/>
      <c r="E77" s="57"/>
      <c r="F77" s="60">
        <f>F78+F79</f>
        <v>90</v>
      </c>
      <c r="G77" s="59">
        <f t="shared" ref="G77:H77" si="12">G78+G79</f>
        <v>0</v>
      </c>
      <c r="H77" s="60">
        <f t="shared" si="12"/>
        <v>0</v>
      </c>
      <c r="W77" s="5"/>
    </row>
    <row r="78" spans="1:23" ht="55.5" customHeight="1">
      <c r="A78" s="16" t="s">
        <v>383</v>
      </c>
      <c r="B78" s="58" t="s">
        <v>99</v>
      </c>
      <c r="C78" s="58" t="s">
        <v>94</v>
      </c>
      <c r="D78" s="19" t="s">
        <v>286</v>
      </c>
      <c r="E78" s="57">
        <v>200</v>
      </c>
      <c r="F78" s="60">
        <v>90</v>
      </c>
      <c r="G78" s="54">
        <v>0</v>
      </c>
      <c r="H78" s="55">
        <v>0</v>
      </c>
    </row>
    <row r="79" spans="1:23" ht="35.25" customHeight="1">
      <c r="A79" s="16" t="s">
        <v>384</v>
      </c>
      <c r="B79" s="58" t="s">
        <v>99</v>
      </c>
      <c r="C79" s="58" t="s">
        <v>94</v>
      </c>
      <c r="D79" s="19" t="s">
        <v>287</v>
      </c>
      <c r="E79" s="57">
        <v>200</v>
      </c>
      <c r="F79" s="60">
        <v>0</v>
      </c>
      <c r="G79" s="54">
        <v>0</v>
      </c>
      <c r="H79" s="55">
        <v>0</v>
      </c>
    </row>
    <row r="80" spans="1:23" ht="42" customHeight="1">
      <c r="A80" s="15" t="s">
        <v>159</v>
      </c>
      <c r="B80" s="58" t="s">
        <v>93</v>
      </c>
      <c r="C80" s="58"/>
      <c r="D80" s="58"/>
      <c r="E80" s="57"/>
      <c r="F80" s="60">
        <f>F81</f>
        <v>2500</v>
      </c>
      <c r="G80" s="59">
        <f t="shared" ref="G80:H82" si="13">G81</f>
        <v>2306.8000000000002</v>
      </c>
      <c r="H80" s="60">
        <f t="shared" si="13"/>
        <v>2306.8000000000002</v>
      </c>
    </row>
    <row r="81" spans="1:12" ht="69" customHeight="1">
      <c r="A81" s="15" t="s">
        <v>160</v>
      </c>
      <c r="B81" s="58" t="s">
        <v>93</v>
      </c>
      <c r="C81" s="58" t="s">
        <v>96</v>
      </c>
      <c r="D81" s="58"/>
      <c r="E81" s="57"/>
      <c r="F81" s="60">
        <f>F82</f>
        <v>2500</v>
      </c>
      <c r="G81" s="59">
        <f t="shared" si="13"/>
        <v>2306.8000000000002</v>
      </c>
      <c r="H81" s="60">
        <f t="shared" si="13"/>
        <v>2306.8000000000002</v>
      </c>
    </row>
    <row r="82" spans="1:12" ht="69" customHeight="1">
      <c r="A82" s="15" t="s">
        <v>288</v>
      </c>
      <c r="B82" s="58" t="s">
        <v>93</v>
      </c>
      <c r="C82" s="58" t="s">
        <v>96</v>
      </c>
      <c r="D82" s="58" t="s">
        <v>109</v>
      </c>
      <c r="E82" s="57"/>
      <c r="F82" s="60">
        <f>F83</f>
        <v>2500</v>
      </c>
      <c r="G82" s="59">
        <f t="shared" si="13"/>
        <v>2306.8000000000002</v>
      </c>
      <c r="H82" s="60">
        <f t="shared" si="13"/>
        <v>2306.8000000000002</v>
      </c>
    </row>
    <row r="83" spans="1:12" ht="55.5" customHeight="1">
      <c r="A83" s="15" t="s">
        <v>161</v>
      </c>
      <c r="B83" s="58" t="s">
        <v>93</v>
      </c>
      <c r="C83" s="58" t="s">
        <v>96</v>
      </c>
      <c r="D83" s="58" t="s">
        <v>111</v>
      </c>
      <c r="E83" s="57"/>
      <c r="F83" s="60">
        <f>F84+F86+F85</f>
        <v>2500</v>
      </c>
      <c r="G83" s="59">
        <f t="shared" ref="G83:H83" si="14">G84+G86+G85</f>
        <v>2306.8000000000002</v>
      </c>
      <c r="H83" s="60">
        <f t="shared" si="14"/>
        <v>2306.8000000000002</v>
      </c>
    </row>
    <row r="84" spans="1:12" ht="150.75" customHeight="1">
      <c r="A84" s="64" t="s">
        <v>162</v>
      </c>
      <c r="B84" s="58" t="s">
        <v>93</v>
      </c>
      <c r="C84" s="58" t="s">
        <v>96</v>
      </c>
      <c r="D84" s="58" t="s">
        <v>163</v>
      </c>
      <c r="E84" s="57">
        <v>100</v>
      </c>
      <c r="F84" s="60">
        <v>2308.3000000000002</v>
      </c>
      <c r="G84" s="54">
        <v>2306.8000000000002</v>
      </c>
      <c r="H84" s="55">
        <v>2306.8000000000002</v>
      </c>
    </row>
    <row r="85" spans="1:12" ht="151.5" customHeight="1">
      <c r="A85" s="64" t="s">
        <v>162</v>
      </c>
      <c r="B85" s="58" t="s">
        <v>93</v>
      </c>
      <c r="C85" s="58" t="s">
        <v>96</v>
      </c>
      <c r="D85" s="58" t="s">
        <v>289</v>
      </c>
      <c r="E85" s="57">
        <v>100</v>
      </c>
      <c r="F85" s="60">
        <v>0</v>
      </c>
      <c r="G85" s="54">
        <v>0</v>
      </c>
      <c r="H85" s="55">
        <v>0</v>
      </c>
    </row>
    <row r="86" spans="1:12" ht="155.25" customHeight="1">
      <c r="A86" s="64" t="s">
        <v>162</v>
      </c>
      <c r="B86" s="58" t="s">
        <v>93</v>
      </c>
      <c r="C86" s="58" t="s">
        <v>96</v>
      </c>
      <c r="D86" s="58" t="s">
        <v>163</v>
      </c>
      <c r="E86" s="57">
        <v>200</v>
      </c>
      <c r="F86" s="60">
        <v>191.7</v>
      </c>
      <c r="G86" s="54">
        <v>0</v>
      </c>
      <c r="H86" s="55">
        <v>0</v>
      </c>
    </row>
    <row r="87" spans="1:12" ht="15.75">
      <c r="A87" s="64" t="s">
        <v>164</v>
      </c>
      <c r="B87" s="58" t="s">
        <v>94</v>
      </c>
      <c r="C87" s="58"/>
      <c r="D87" s="58"/>
      <c r="E87" s="57"/>
      <c r="F87" s="60">
        <f>F92+F112+F102+F106+F88</f>
        <v>59344.69999999999</v>
      </c>
      <c r="G87" s="59">
        <f>G92+G112+G102+G106+G88</f>
        <v>38452.1</v>
      </c>
      <c r="H87" s="60">
        <f>H92+H112+H102+H106+H88</f>
        <v>41685.499999999993</v>
      </c>
    </row>
    <row r="88" spans="1:12" ht="15.75">
      <c r="A88" s="29" t="s">
        <v>450</v>
      </c>
      <c r="B88" s="19" t="s">
        <v>94</v>
      </c>
      <c r="C88" s="19" t="s">
        <v>92</v>
      </c>
      <c r="D88" s="21"/>
      <c r="E88" s="20"/>
      <c r="F88" s="56">
        <f>F89</f>
        <v>145.6</v>
      </c>
      <c r="G88" s="61">
        <f t="shared" ref="G88:H89" si="15">G89</f>
        <v>145.6</v>
      </c>
      <c r="H88" s="56">
        <f t="shared" si="15"/>
        <v>145.6</v>
      </c>
    </row>
    <row r="89" spans="1:12" ht="141.75">
      <c r="A89" s="29" t="s">
        <v>188</v>
      </c>
      <c r="B89" s="58" t="s">
        <v>94</v>
      </c>
      <c r="C89" s="58" t="s">
        <v>92</v>
      </c>
      <c r="D89" s="58" t="s">
        <v>122</v>
      </c>
      <c r="E89" s="57"/>
      <c r="F89" s="60">
        <f>F90</f>
        <v>145.6</v>
      </c>
      <c r="G89" s="59">
        <f t="shared" si="15"/>
        <v>145.6</v>
      </c>
      <c r="H89" s="60">
        <f t="shared" si="15"/>
        <v>145.6</v>
      </c>
    </row>
    <row r="90" spans="1:12" ht="126">
      <c r="A90" s="29" t="s">
        <v>451</v>
      </c>
      <c r="B90" s="58" t="s">
        <v>94</v>
      </c>
      <c r="C90" s="58" t="s">
        <v>92</v>
      </c>
      <c r="D90" s="58" t="s">
        <v>75</v>
      </c>
      <c r="E90" s="57"/>
      <c r="F90" s="60">
        <f>F91</f>
        <v>145.6</v>
      </c>
      <c r="G90" s="59">
        <f t="shared" ref="G90:H90" si="16">G91</f>
        <v>145.6</v>
      </c>
      <c r="H90" s="60">
        <f t="shared" si="16"/>
        <v>145.6</v>
      </c>
    </row>
    <row r="91" spans="1:12" ht="47.25">
      <c r="A91" s="15" t="s">
        <v>190</v>
      </c>
      <c r="B91" s="58" t="s">
        <v>94</v>
      </c>
      <c r="C91" s="58" t="s">
        <v>92</v>
      </c>
      <c r="D91" s="58" t="s">
        <v>191</v>
      </c>
      <c r="E91" s="57">
        <v>500</v>
      </c>
      <c r="F91" s="60">
        <v>145.6</v>
      </c>
      <c r="G91" s="54">
        <v>145.6</v>
      </c>
      <c r="H91" s="55">
        <v>145.6</v>
      </c>
    </row>
    <row r="92" spans="1:12" ht="15.75">
      <c r="A92" s="64" t="s">
        <v>165</v>
      </c>
      <c r="B92" s="58" t="s">
        <v>94</v>
      </c>
      <c r="C92" s="58" t="s">
        <v>97</v>
      </c>
      <c r="D92" s="58"/>
      <c r="E92" s="57"/>
      <c r="F92" s="60">
        <f>F94+F97</f>
        <v>66.2</v>
      </c>
      <c r="G92" s="59">
        <f t="shared" ref="G92:H92" si="17">G94+G97</f>
        <v>66.2</v>
      </c>
      <c r="H92" s="60">
        <f t="shared" si="17"/>
        <v>66.2</v>
      </c>
    </row>
    <row r="93" spans="1:12" ht="57.75" customHeight="1">
      <c r="A93" s="64" t="s">
        <v>358</v>
      </c>
      <c r="B93" s="58" t="s">
        <v>94</v>
      </c>
      <c r="C93" s="58" t="s">
        <v>97</v>
      </c>
      <c r="D93" s="58" t="s">
        <v>166</v>
      </c>
      <c r="E93" s="57"/>
      <c r="F93" s="60">
        <f>F94</f>
        <v>66.2</v>
      </c>
      <c r="G93" s="59">
        <f t="shared" ref="G93:H93" si="18">G94</f>
        <v>66.2</v>
      </c>
      <c r="H93" s="60">
        <f t="shared" si="18"/>
        <v>66.2</v>
      </c>
      <c r="L93" s="37"/>
    </row>
    <row r="94" spans="1:12" ht="53.25" customHeight="1">
      <c r="A94" s="64" t="s">
        <v>290</v>
      </c>
      <c r="B94" s="58" t="s">
        <v>94</v>
      </c>
      <c r="C94" s="58" t="s">
        <v>97</v>
      </c>
      <c r="D94" s="58" t="s">
        <v>167</v>
      </c>
      <c r="E94" s="57"/>
      <c r="F94" s="60">
        <f>F95+F96</f>
        <v>66.2</v>
      </c>
      <c r="G94" s="59">
        <f t="shared" ref="G94:H94" si="19">G95+G96</f>
        <v>66.2</v>
      </c>
      <c r="H94" s="60">
        <f t="shared" si="19"/>
        <v>66.2</v>
      </c>
    </row>
    <row r="95" spans="1:12" ht="135" customHeight="1">
      <c r="A95" s="64" t="s">
        <v>168</v>
      </c>
      <c r="B95" s="58" t="s">
        <v>94</v>
      </c>
      <c r="C95" s="58" t="s">
        <v>97</v>
      </c>
      <c r="D95" s="58" t="s">
        <v>169</v>
      </c>
      <c r="E95" s="57">
        <v>200</v>
      </c>
      <c r="F95" s="60">
        <v>66.2</v>
      </c>
      <c r="G95" s="54">
        <v>66.2</v>
      </c>
      <c r="H95" s="55">
        <v>66.2</v>
      </c>
    </row>
    <row r="96" spans="1:12" ht="31.5" hidden="1">
      <c r="A96" s="15" t="s">
        <v>170</v>
      </c>
      <c r="B96" s="58" t="s">
        <v>94</v>
      </c>
      <c r="C96" s="58" t="s">
        <v>97</v>
      </c>
      <c r="D96" s="58" t="s">
        <v>171</v>
      </c>
      <c r="E96" s="57">
        <v>200</v>
      </c>
      <c r="F96" s="60">
        <v>0</v>
      </c>
      <c r="G96" s="54"/>
      <c r="H96" s="55"/>
    </row>
    <row r="97" spans="1:23" ht="78.75" hidden="1" customHeight="1">
      <c r="A97" s="64" t="s">
        <v>291</v>
      </c>
      <c r="B97" s="58" t="s">
        <v>94</v>
      </c>
      <c r="C97" s="58" t="s">
        <v>97</v>
      </c>
      <c r="D97" s="58" t="s">
        <v>172</v>
      </c>
      <c r="E97" s="57"/>
      <c r="F97" s="60">
        <f>F98</f>
        <v>0</v>
      </c>
      <c r="G97" s="59">
        <f t="shared" ref="G97:H97" si="20">G98</f>
        <v>0</v>
      </c>
      <c r="H97" s="60">
        <f t="shared" si="20"/>
        <v>0</v>
      </c>
    </row>
    <row r="98" spans="1:23" ht="110.25" hidden="1" customHeight="1">
      <c r="A98" s="64" t="s">
        <v>173</v>
      </c>
      <c r="B98" s="58" t="s">
        <v>94</v>
      </c>
      <c r="C98" s="58" t="s">
        <v>97</v>
      </c>
      <c r="D98" s="58" t="s">
        <v>174</v>
      </c>
      <c r="E98" s="57"/>
      <c r="F98" s="60">
        <f>F99+F100+F101</f>
        <v>0</v>
      </c>
      <c r="G98" s="59">
        <f t="shared" ref="G98:H98" si="21">G99+G100+G101</f>
        <v>0</v>
      </c>
      <c r="H98" s="60">
        <f t="shared" si="21"/>
        <v>0</v>
      </c>
    </row>
    <row r="99" spans="1:23" ht="141.75" hidden="1" customHeight="1">
      <c r="A99" s="17" t="s">
        <v>175</v>
      </c>
      <c r="B99" s="58" t="s">
        <v>94</v>
      </c>
      <c r="C99" s="58" t="s">
        <v>97</v>
      </c>
      <c r="D99" s="58" t="s">
        <v>176</v>
      </c>
      <c r="E99" s="57">
        <v>100</v>
      </c>
      <c r="F99" s="60">
        <v>0</v>
      </c>
      <c r="G99" s="54"/>
      <c r="H99" s="55"/>
    </row>
    <row r="100" spans="1:23" ht="78.75" hidden="1" customHeight="1">
      <c r="A100" s="17" t="s">
        <v>177</v>
      </c>
      <c r="B100" s="58" t="s">
        <v>94</v>
      </c>
      <c r="C100" s="58" t="s">
        <v>97</v>
      </c>
      <c r="D100" s="58" t="s">
        <v>176</v>
      </c>
      <c r="E100" s="57">
        <v>200</v>
      </c>
      <c r="F100" s="60"/>
      <c r="G100" s="54"/>
      <c r="H100" s="55"/>
    </row>
    <row r="101" spans="1:23" ht="47.25" hidden="1" customHeight="1">
      <c r="A101" s="15" t="s">
        <v>178</v>
      </c>
      <c r="B101" s="58" t="s">
        <v>94</v>
      </c>
      <c r="C101" s="58" t="s">
        <v>97</v>
      </c>
      <c r="D101" s="58" t="s">
        <v>176</v>
      </c>
      <c r="E101" s="57">
        <v>800</v>
      </c>
      <c r="F101" s="60"/>
      <c r="G101" s="54"/>
      <c r="H101" s="55"/>
    </row>
    <row r="102" spans="1:23" ht="21.75" customHeight="1">
      <c r="A102" s="16" t="s">
        <v>277</v>
      </c>
      <c r="B102" s="58" t="s">
        <v>94</v>
      </c>
      <c r="C102" s="58" t="s">
        <v>100</v>
      </c>
      <c r="D102" s="58"/>
      <c r="E102" s="57"/>
      <c r="F102" s="60">
        <f>F103</f>
        <v>120</v>
      </c>
      <c r="G102" s="59">
        <f t="shared" ref="G102:H102" si="22">G105</f>
        <v>0</v>
      </c>
      <c r="H102" s="60">
        <f t="shared" si="22"/>
        <v>0</v>
      </c>
      <c r="W102" s="3"/>
    </row>
    <row r="103" spans="1:23" ht="71.25" customHeight="1">
      <c r="A103" s="16" t="s">
        <v>180</v>
      </c>
      <c r="B103" s="21" t="s">
        <v>94</v>
      </c>
      <c r="C103" s="21" t="s">
        <v>100</v>
      </c>
      <c r="D103" s="21" t="s">
        <v>181</v>
      </c>
      <c r="E103" s="22"/>
      <c r="F103" s="60">
        <f>F104</f>
        <v>120</v>
      </c>
      <c r="G103" s="59">
        <f t="shared" ref="G103:H103" si="23">G104</f>
        <v>0</v>
      </c>
      <c r="H103" s="60">
        <f t="shared" si="23"/>
        <v>0</v>
      </c>
      <c r="W103" s="3"/>
    </row>
    <row r="104" spans="1:23" ht="43.5" customHeight="1">
      <c r="A104" s="16" t="s">
        <v>278</v>
      </c>
      <c r="B104" s="21" t="s">
        <v>94</v>
      </c>
      <c r="C104" s="21" t="s">
        <v>100</v>
      </c>
      <c r="D104" s="21" t="s">
        <v>280</v>
      </c>
      <c r="E104" s="22"/>
      <c r="F104" s="60">
        <f>F105</f>
        <v>120</v>
      </c>
      <c r="G104" s="59">
        <f t="shared" ref="G104:H104" si="24">G105</f>
        <v>0</v>
      </c>
      <c r="H104" s="60">
        <f t="shared" si="24"/>
        <v>0</v>
      </c>
      <c r="W104" s="3"/>
    </row>
    <row r="105" spans="1:23" ht="90" customHeight="1">
      <c r="A105" s="16" t="s">
        <v>279</v>
      </c>
      <c r="B105" s="21" t="s">
        <v>94</v>
      </c>
      <c r="C105" s="21" t="s">
        <v>100</v>
      </c>
      <c r="D105" s="21" t="s">
        <v>281</v>
      </c>
      <c r="E105" s="22">
        <v>600</v>
      </c>
      <c r="F105" s="60">
        <v>120</v>
      </c>
      <c r="G105" s="54">
        <v>0</v>
      </c>
      <c r="H105" s="55">
        <v>0</v>
      </c>
    </row>
    <row r="106" spans="1:23" ht="15.75">
      <c r="A106" s="16" t="s">
        <v>292</v>
      </c>
      <c r="B106" s="23" t="s">
        <v>94</v>
      </c>
      <c r="C106" s="23" t="s">
        <v>96</v>
      </c>
      <c r="D106" s="23"/>
      <c r="E106" s="16"/>
      <c r="F106" s="24">
        <f>F108+F109+F110</f>
        <v>58301.899999999994</v>
      </c>
      <c r="G106" s="50">
        <f t="shared" ref="G106:H106" si="25">G108+G109+G110</f>
        <v>37563.300000000003</v>
      </c>
      <c r="H106" s="24">
        <f t="shared" si="25"/>
        <v>40770.699999999997</v>
      </c>
    </row>
    <row r="107" spans="1:23" ht="63" hidden="1">
      <c r="A107" s="16" t="s">
        <v>293</v>
      </c>
      <c r="B107" s="21" t="s">
        <v>94</v>
      </c>
      <c r="C107" s="21" t="s">
        <v>96</v>
      </c>
      <c r="D107" s="21" t="s">
        <v>294</v>
      </c>
      <c r="E107" s="22">
        <v>500</v>
      </c>
      <c r="F107" s="60"/>
      <c r="G107" s="54"/>
      <c r="H107" s="55"/>
    </row>
    <row r="108" spans="1:23" ht="47.25">
      <c r="A108" s="16" t="s">
        <v>22</v>
      </c>
      <c r="B108" s="19" t="s">
        <v>94</v>
      </c>
      <c r="C108" s="19" t="s">
        <v>96</v>
      </c>
      <c r="D108" s="21" t="s">
        <v>23</v>
      </c>
      <c r="E108" s="20">
        <v>500</v>
      </c>
      <c r="F108" s="56">
        <v>15528.2</v>
      </c>
      <c r="G108" s="61">
        <v>16373.4</v>
      </c>
      <c r="H108" s="56">
        <v>17749.599999999999</v>
      </c>
    </row>
    <row r="109" spans="1:23" ht="63.75" customHeight="1">
      <c r="A109" s="32" t="s">
        <v>422</v>
      </c>
      <c r="B109" s="19" t="s">
        <v>94</v>
      </c>
      <c r="C109" s="19" t="s">
        <v>96</v>
      </c>
      <c r="D109" s="21" t="s">
        <v>423</v>
      </c>
      <c r="E109" s="20">
        <v>500</v>
      </c>
      <c r="F109" s="56">
        <v>42773.7</v>
      </c>
      <c r="G109" s="61">
        <v>21189.9</v>
      </c>
      <c r="H109" s="56">
        <v>23021.1</v>
      </c>
    </row>
    <row r="110" spans="1:23" ht="0.75" hidden="1" customHeight="1">
      <c r="A110" s="32" t="s">
        <v>465</v>
      </c>
      <c r="B110" s="19" t="s">
        <v>94</v>
      </c>
      <c r="C110" s="19" t="s">
        <v>96</v>
      </c>
      <c r="D110" s="21"/>
      <c r="E110" s="20"/>
      <c r="F110" s="56">
        <f>F111</f>
        <v>0</v>
      </c>
      <c r="G110" s="61">
        <f t="shared" ref="G110:H110" si="26">G111</f>
        <v>0</v>
      </c>
      <c r="H110" s="56">
        <f t="shared" si="26"/>
        <v>0</v>
      </c>
    </row>
    <row r="111" spans="1:23" ht="78.75">
      <c r="A111" s="32" t="s">
        <v>465</v>
      </c>
      <c r="B111" s="19" t="s">
        <v>94</v>
      </c>
      <c r="C111" s="19" t="s">
        <v>96</v>
      </c>
      <c r="D111" s="21" t="s">
        <v>473</v>
      </c>
      <c r="E111" s="20">
        <v>500</v>
      </c>
      <c r="F111" s="56">
        <v>0</v>
      </c>
      <c r="G111" s="61">
        <v>0</v>
      </c>
      <c r="H111" s="56">
        <v>0</v>
      </c>
    </row>
    <row r="112" spans="1:23" ht="31.5">
      <c r="A112" s="64" t="s">
        <v>179</v>
      </c>
      <c r="B112" s="58" t="s">
        <v>94</v>
      </c>
      <c r="C112" s="58">
        <v>12</v>
      </c>
      <c r="D112" s="58"/>
      <c r="E112" s="57"/>
      <c r="F112" s="60">
        <f>F113+F117</f>
        <v>711</v>
      </c>
      <c r="G112" s="59">
        <f t="shared" ref="G112:H112" si="27">G113+G117</f>
        <v>677</v>
      </c>
      <c r="H112" s="60">
        <f t="shared" si="27"/>
        <v>703</v>
      </c>
    </row>
    <row r="113" spans="1:8" ht="68.25" customHeight="1">
      <c r="A113" s="15" t="s">
        <v>180</v>
      </c>
      <c r="B113" s="58" t="s">
        <v>94</v>
      </c>
      <c r="C113" s="58">
        <v>12</v>
      </c>
      <c r="D113" s="58" t="s">
        <v>181</v>
      </c>
      <c r="E113" s="57"/>
      <c r="F113" s="60">
        <f>F114</f>
        <v>686</v>
      </c>
      <c r="G113" s="59">
        <f t="shared" ref="G113:H113" si="28">G114</f>
        <v>652</v>
      </c>
      <c r="H113" s="60">
        <f t="shared" si="28"/>
        <v>678</v>
      </c>
    </row>
    <row r="114" spans="1:8" ht="70.5" customHeight="1">
      <c r="A114" s="15" t="s">
        <v>182</v>
      </c>
      <c r="B114" s="58" t="s">
        <v>94</v>
      </c>
      <c r="C114" s="58">
        <v>12</v>
      </c>
      <c r="D114" s="58" t="s">
        <v>183</v>
      </c>
      <c r="E114" s="57"/>
      <c r="F114" s="60">
        <f>F115</f>
        <v>686</v>
      </c>
      <c r="G114" s="59">
        <f>G115</f>
        <v>652</v>
      </c>
      <c r="H114" s="60">
        <f>H115</f>
        <v>678</v>
      </c>
    </row>
    <row r="115" spans="1:8" ht="70.5" customHeight="1">
      <c r="A115" s="15" t="s">
        <v>184</v>
      </c>
      <c r="B115" s="58" t="s">
        <v>94</v>
      </c>
      <c r="C115" s="58">
        <v>12</v>
      </c>
      <c r="D115" s="58" t="s">
        <v>185</v>
      </c>
      <c r="E115" s="57"/>
      <c r="F115" s="60">
        <f>F116</f>
        <v>686</v>
      </c>
      <c r="G115" s="59">
        <f t="shared" ref="G115:H115" si="29">G116</f>
        <v>652</v>
      </c>
      <c r="H115" s="60">
        <f t="shared" si="29"/>
        <v>678</v>
      </c>
    </row>
    <row r="116" spans="1:8" ht="70.5" customHeight="1">
      <c r="A116" s="15" t="s">
        <v>186</v>
      </c>
      <c r="B116" s="58" t="s">
        <v>94</v>
      </c>
      <c r="C116" s="58">
        <v>12</v>
      </c>
      <c r="D116" s="58" t="s">
        <v>187</v>
      </c>
      <c r="E116" s="57">
        <v>800</v>
      </c>
      <c r="F116" s="60">
        <v>686</v>
      </c>
      <c r="G116" s="54">
        <v>652</v>
      </c>
      <c r="H116" s="55">
        <v>678</v>
      </c>
    </row>
    <row r="117" spans="1:8" ht="70.5" customHeight="1">
      <c r="A117" s="15" t="s">
        <v>188</v>
      </c>
      <c r="B117" s="58" t="s">
        <v>94</v>
      </c>
      <c r="C117" s="58">
        <v>12</v>
      </c>
      <c r="D117" s="58" t="s">
        <v>122</v>
      </c>
      <c r="E117" s="57"/>
      <c r="F117" s="60">
        <f>F118</f>
        <v>25</v>
      </c>
      <c r="G117" s="59">
        <f t="shared" ref="G117:H117" si="30">G118</f>
        <v>25</v>
      </c>
      <c r="H117" s="60">
        <f t="shared" si="30"/>
        <v>25</v>
      </c>
    </row>
    <row r="118" spans="1:8" ht="114.75" customHeight="1">
      <c r="A118" s="15" t="s">
        <v>189</v>
      </c>
      <c r="B118" s="58" t="s">
        <v>94</v>
      </c>
      <c r="C118" s="58">
        <v>12</v>
      </c>
      <c r="D118" s="58" t="s">
        <v>75</v>
      </c>
      <c r="E118" s="57"/>
      <c r="F118" s="60">
        <f>F119+F120+F121</f>
        <v>25</v>
      </c>
      <c r="G118" s="59">
        <f t="shared" ref="G118:H118" si="31">G119+G120+G121</f>
        <v>25</v>
      </c>
      <c r="H118" s="60">
        <f t="shared" si="31"/>
        <v>25</v>
      </c>
    </row>
    <row r="119" spans="1:8" ht="47.25" hidden="1" customHeight="1">
      <c r="A119" s="15" t="s">
        <v>190</v>
      </c>
      <c r="B119" s="58" t="s">
        <v>94</v>
      </c>
      <c r="C119" s="58">
        <v>12</v>
      </c>
      <c r="D119" s="58" t="s">
        <v>191</v>
      </c>
      <c r="E119" s="57">
        <v>500</v>
      </c>
      <c r="F119" s="60">
        <v>0</v>
      </c>
      <c r="G119" s="54">
        <v>0</v>
      </c>
      <c r="H119" s="55">
        <v>0</v>
      </c>
    </row>
    <row r="120" spans="1:8" ht="54" customHeight="1">
      <c r="A120" s="15" t="s">
        <v>452</v>
      </c>
      <c r="B120" s="58" t="s">
        <v>94</v>
      </c>
      <c r="C120" s="58">
        <v>12</v>
      </c>
      <c r="D120" s="58" t="s">
        <v>463</v>
      </c>
      <c r="E120" s="57">
        <v>500</v>
      </c>
      <c r="F120" s="60">
        <v>0</v>
      </c>
      <c r="G120" s="54">
        <v>0</v>
      </c>
      <c r="H120" s="55">
        <v>0</v>
      </c>
    </row>
    <row r="121" spans="1:8" ht="77.25" customHeight="1">
      <c r="A121" s="74" t="s">
        <v>339</v>
      </c>
      <c r="B121" s="58" t="s">
        <v>94</v>
      </c>
      <c r="C121" s="58" t="s">
        <v>376</v>
      </c>
      <c r="D121" s="58" t="s">
        <v>340</v>
      </c>
      <c r="E121" s="57">
        <v>500</v>
      </c>
      <c r="F121" s="60">
        <v>25</v>
      </c>
      <c r="G121" s="54">
        <v>25</v>
      </c>
      <c r="H121" s="55">
        <v>25</v>
      </c>
    </row>
    <row r="122" spans="1:8" ht="61.5" customHeight="1">
      <c r="A122" s="64" t="s">
        <v>192</v>
      </c>
      <c r="B122" s="58" t="s">
        <v>97</v>
      </c>
      <c r="C122" s="58"/>
      <c r="D122" s="58"/>
      <c r="E122" s="57"/>
      <c r="F122" s="60">
        <f>F123+F146+F137</f>
        <v>29672.089999999997</v>
      </c>
      <c r="G122" s="59">
        <f t="shared" ref="G122:H122" si="32">G123+G146+G137</f>
        <v>24095.91</v>
      </c>
      <c r="H122" s="60">
        <f t="shared" si="32"/>
        <v>19712.41</v>
      </c>
    </row>
    <row r="123" spans="1:8" ht="15.75">
      <c r="A123" s="32" t="s">
        <v>387</v>
      </c>
      <c r="B123" s="33" t="s">
        <v>97</v>
      </c>
      <c r="C123" s="33" t="s">
        <v>99</v>
      </c>
      <c r="D123" s="34"/>
      <c r="E123" s="34"/>
      <c r="F123" s="60">
        <f>F124+F134</f>
        <v>23697.679999999997</v>
      </c>
      <c r="G123" s="59">
        <f>G124+G134</f>
        <v>17378.899999999998</v>
      </c>
      <c r="H123" s="60">
        <f t="shared" ref="H123" si="33">H124+H134</f>
        <v>12995.4</v>
      </c>
    </row>
    <row r="124" spans="1:8" ht="94.5">
      <c r="A124" s="32" t="s">
        <v>29</v>
      </c>
      <c r="B124" s="33" t="s">
        <v>97</v>
      </c>
      <c r="C124" s="33" t="s">
        <v>99</v>
      </c>
      <c r="D124" s="34" t="s">
        <v>30</v>
      </c>
      <c r="E124" s="34"/>
      <c r="F124" s="56">
        <f>F125</f>
        <v>19423.399999999998</v>
      </c>
      <c r="G124" s="61">
        <f t="shared" ref="G124:H124" si="34">G125</f>
        <v>16162.8</v>
      </c>
      <c r="H124" s="56">
        <f t="shared" si="34"/>
        <v>12995.4</v>
      </c>
    </row>
    <row r="125" spans="1:8" ht="70.5" customHeight="1">
      <c r="A125" s="32" t="s">
        <v>388</v>
      </c>
      <c r="B125" s="33" t="s">
        <v>97</v>
      </c>
      <c r="C125" s="33" t="s">
        <v>99</v>
      </c>
      <c r="D125" s="34" t="s">
        <v>392</v>
      </c>
      <c r="E125" s="34"/>
      <c r="F125" s="56">
        <f>F126+F129</f>
        <v>19423.399999999998</v>
      </c>
      <c r="G125" s="61">
        <f t="shared" ref="G125:H125" si="35">G126+G129</f>
        <v>16162.8</v>
      </c>
      <c r="H125" s="56">
        <f t="shared" si="35"/>
        <v>12995.4</v>
      </c>
    </row>
    <row r="126" spans="1:8" ht="40.5" customHeight="1">
      <c r="A126" s="32" t="s">
        <v>389</v>
      </c>
      <c r="B126" s="33" t="s">
        <v>97</v>
      </c>
      <c r="C126" s="33" t="s">
        <v>99</v>
      </c>
      <c r="D126" s="34" t="s">
        <v>393</v>
      </c>
      <c r="E126" s="34"/>
      <c r="F126" s="56">
        <f>F127+F128</f>
        <v>0</v>
      </c>
      <c r="G126" s="61">
        <f>G127+G128</f>
        <v>0</v>
      </c>
      <c r="H126" s="56">
        <f t="shared" ref="H126" si="36">H127+H128</f>
        <v>0</v>
      </c>
    </row>
    <row r="127" spans="1:8" ht="47.25">
      <c r="A127" s="32" t="s">
        <v>390</v>
      </c>
      <c r="B127" s="33" t="s">
        <v>97</v>
      </c>
      <c r="C127" s="33" t="s">
        <v>99</v>
      </c>
      <c r="D127" s="34" t="s">
        <v>394</v>
      </c>
      <c r="E127" s="34">
        <v>200</v>
      </c>
      <c r="F127" s="56">
        <v>0</v>
      </c>
      <c r="G127" s="61">
        <v>0</v>
      </c>
      <c r="H127" s="56">
        <v>0</v>
      </c>
    </row>
    <row r="128" spans="1:8" ht="63">
      <c r="A128" s="32" t="s">
        <v>391</v>
      </c>
      <c r="B128" s="33" t="s">
        <v>97</v>
      </c>
      <c r="C128" s="33" t="s">
        <v>99</v>
      </c>
      <c r="D128" s="34" t="s">
        <v>394</v>
      </c>
      <c r="E128" s="34">
        <v>200</v>
      </c>
      <c r="F128" s="56">
        <v>0</v>
      </c>
      <c r="G128" s="61">
        <v>0</v>
      </c>
      <c r="H128" s="56">
        <v>0</v>
      </c>
    </row>
    <row r="129" spans="1:9" ht="47.25">
      <c r="A129" s="32" t="s">
        <v>430</v>
      </c>
      <c r="B129" s="33" t="s">
        <v>97</v>
      </c>
      <c r="C129" s="33" t="s">
        <v>99</v>
      </c>
      <c r="D129" s="34" t="s">
        <v>433</v>
      </c>
      <c r="E129" s="34"/>
      <c r="F129" s="56">
        <f>F130+F131+F133+F132</f>
        <v>19423.399999999998</v>
      </c>
      <c r="G129" s="61">
        <f t="shared" ref="G129:H129" si="37">G130+G131+G133+G132</f>
        <v>16162.8</v>
      </c>
      <c r="H129" s="56">
        <f t="shared" si="37"/>
        <v>12995.4</v>
      </c>
    </row>
    <row r="130" spans="1:9" ht="157.5">
      <c r="A130" s="32" t="s">
        <v>431</v>
      </c>
      <c r="B130" s="33" t="s">
        <v>97</v>
      </c>
      <c r="C130" s="33" t="s">
        <v>99</v>
      </c>
      <c r="D130" s="34" t="s">
        <v>434</v>
      </c>
      <c r="E130" s="34">
        <v>100</v>
      </c>
      <c r="F130" s="56">
        <v>4967.3999999999996</v>
      </c>
      <c r="G130" s="61">
        <v>6323.2</v>
      </c>
      <c r="H130" s="56">
        <v>6394.1</v>
      </c>
    </row>
    <row r="131" spans="1:9" ht="94.5">
      <c r="A131" s="32" t="s">
        <v>432</v>
      </c>
      <c r="B131" s="33" t="s">
        <v>97</v>
      </c>
      <c r="C131" s="33" t="s">
        <v>99</v>
      </c>
      <c r="D131" s="34" t="s">
        <v>434</v>
      </c>
      <c r="E131" s="34">
        <v>200</v>
      </c>
      <c r="F131" s="98">
        <v>13585.2</v>
      </c>
      <c r="G131" s="61">
        <v>8968.7999999999993</v>
      </c>
      <c r="H131" s="56">
        <v>5730.5</v>
      </c>
      <c r="I131" s="44"/>
    </row>
    <row r="132" spans="1:9" ht="110.25">
      <c r="A132" s="32" t="s">
        <v>458</v>
      </c>
      <c r="B132" s="33" t="s">
        <v>97</v>
      </c>
      <c r="C132" s="33" t="s">
        <v>99</v>
      </c>
      <c r="D132" s="34" t="s">
        <v>434</v>
      </c>
      <c r="E132" s="34">
        <v>800</v>
      </c>
      <c r="F132" s="56">
        <v>870.8</v>
      </c>
      <c r="G132" s="61">
        <v>870.8</v>
      </c>
      <c r="H132" s="56">
        <v>870.8</v>
      </c>
    </row>
    <row r="133" spans="1:9" ht="110.25">
      <c r="A133" s="32" t="s">
        <v>443</v>
      </c>
      <c r="B133" s="33" t="s">
        <v>97</v>
      </c>
      <c r="C133" s="33" t="s">
        <v>99</v>
      </c>
      <c r="D133" s="34" t="s">
        <v>444</v>
      </c>
      <c r="E133" s="34">
        <v>200</v>
      </c>
      <c r="F133" s="56">
        <v>0</v>
      </c>
      <c r="G133" s="61">
        <v>0</v>
      </c>
      <c r="H133" s="56">
        <v>0</v>
      </c>
    </row>
    <row r="134" spans="1:9" ht="141.75">
      <c r="A134" s="15" t="s">
        <v>188</v>
      </c>
      <c r="B134" s="33" t="s">
        <v>97</v>
      </c>
      <c r="C134" s="33" t="s">
        <v>99</v>
      </c>
      <c r="D134" s="21" t="s">
        <v>122</v>
      </c>
      <c r="E134" s="34"/>
      <c r="F134" s="56">
        <f>F135</f>
        <v>4274.28</v>
      </c>
      <c r="G134" s="61">
        <f t="shared" ref="G134:H134" si="38">G135</f>
        <v>1216.0999999999999</v>
      </c>
      <c r="H134" s="56">
        <f t="shared" si="38"/>
        <v>0</v>
      </c>
    </row>
    <row r="135" spans="1:9" ht="120" customHeight="1">
      <c r="A135" s="15" t="s">
        <v>189</v>
      </c>
      <c r="B135" s="33" t="s">
        <v>97</v>
      </c>
      <c r="C135" s="33" t="s">
        <v>99</v>
      </c>
      <c r="D135" s="21" t="s">
        <v>75</v>
      </c>
      <c r="E135" s="34"/>
      <c r="F135" s="56">
        <f>F136</f>
        <v>4274.28</v>
      </c>
      <c r="G135" s="61">
        <f t="shared" ref="G135:H135" si="39">G136</f>
        <v>1216.0999999999999</v>
      </c>
      <c r="H135" s="56">
        <f t="shared" si="39"/>
        <v>0</v>
      </c>
    </row>
    <row r="136" spans="1:9" ht="54" customHeight="1">
      <c r="A136" s="29" t="s">
        <v>445</v>
      </c>
      <c r="B136" s="19" t="s">
        <v>97</v>
      </c>
      <c r="C136" s="19" t="s">
        <v>99</v>
      </c>
      <c r="D136" s="21" t="s">
        <v>446</v>
      </c>
      <c r="E136" s="20">
        <v>500</v>
      </c>
      <c r="F136" s="56">
        <v>4274.28</v>
      </c>
      <c r="G136" s="61">
        <v>1216.0999999999999</v>
      </c>
      <c r="H136" s="56">
        <v>0</v>
      </c>
    </row>
    <row r="137" spans="1:9" ht="28.5" customHeight="1">
      <c r="A137" s="29" t="s">
        <v>447</v>
      </c>
      <c r="B137" s="19" t="s">
        <v>97</v>
      </c>
      <c r="C137" s="19" t="s">
        <v>93</v>
      </c>
      <c r="D137" s="21"/>
      <c r="E137" s="20"/>
      <c r="F137" s="56">
        <f>F138+F141</f>
        <v>1295.6099999999999</v>
      </c>
      <c r="G137" s="56">
        <f t="shared" ref="G137:H137" si="40">G138+G143</f>
        <v>6705.61</v>
      </c>
      <c r="H137" s="56">
        <f t="shared" si="40"/>
        <v>6705.61</v>
      </c>
    </row>
    <row r="138" spans="1:9" ht="144" customHeight="1">
      <c r="A138" s="15" t="s">
        <v>188</v>
      </c>
      <c r="B138" s="33" t="s">
        <v>97</v>
      </c>
      <c r="C138" s="33" t="s">
        <v>93</v>
      </c>
      <c r="D138" s="21" t="s">
        <v>122</v>
      </c>
      <c r="E138" s="20"/>
      <c r="F138" s="56">
        <f>F139</f>
        <v>1155.6099999999999</v>
      </c>
      <c r="G138" s="56">
        <f t="shared" ref="G138:H139" si="41">G139</f>
        <v>1155.6099999999999</v>
      </c>
      <c r="H138" s="56">
        <f t="shared" si="41"/>
        <v>1155.6099999999999</v>
      </c>
    </row>
    <row r="139" spans="1:9" ht="110.25" customHeight="1">
      <c r="A139" s="15" t="s">
        <v>189</v>
      </c>
      <c r="B139" s="33" t="s">
        <v>97</v>
      </c>
      <c r="C139" s="33" t="s">
        <v>93</v>
      </c>
      <c r="D139" s="21" t="s">
        <v>75</v>
      </c>
      <c r="E139" s="20"/>
      <c r="F139" s="56">
        <f>F140</f>
        <v>1155.6099999999999</v>
      </c>
      <c r="G139" s="56">
        <f t="shared" si="41"/>
        <v>1155.6099999999999</v>
      </c>
      <c r="H139" s="56">
        <f t="shared" si="41"/>
        <v>1155.6099999999999</v>
      </c>
    </row>
    <row r="140" spans="1:9" ht="54" customHeight="1">
      <c r="A140" s="29" t="s">
        <v>448</v>
      </c>
      <c r="B140" s="33" t="s">
        <v>97</v>
      </c>
      <c r="C140" s="33" t="s">
        <v>93</v>
      </c>
      <c r="D140" s="21" t="s">
        <v>449</v>
      </c>
      <c r="E140" s="20">
        <v>500</v>
      </c>
      <c r="F140" s="56">
        <v>1155.6099999999999</v>
      </c>
      <c r="G140" s="61">
        <v>1155.6099999999999</v>
      </c>
      <c r="H140" s="56">
        <v>1155.6099999999999</v>
      </c>
    </row>
    <row r="141" spans="1:9" ht="63" customHeight="1">
      <c r="A141" s="29" t="s">
        <v>474</v>
      </c>
      <c r="B141" s="77" t="s">
        <v>97</v>
      </c>
      <c r="C141" s="77" t="s">
        <v>93</v>
      </c>
      <c r="D141" s="21" t="s">
        <v>166</v>
      </c>
      <c r="E141" s="20"/>
      <c r="F141" s="70">
        <f>F142</f>
        <v>140</v>
      </c>
      <c r="G141" s="82">
        <f t="shared" ref="G141:H141" si="42">G142</f>
        <v>5550</v>
      </c>
      <c r="H141" s="82">
        <f t="shared" si="42"/>
        <v>5550</v>
      </c>
    </row>
    <row r="142" spans="1:9" ht="65.25" customHeight="1">
      <c r="A142" s="29" t="s">
        <v>475</v>
      </c>
      <c r="B142" s="77" t="s">
        <v>97</v>
      </c>
      <c r="C142" s="77" t="s">
        <v>93</v>
      </c>
      <c r="D142" s="21" t="s">
        <v>167</v>
      </c>
      <c r="E142" s="20"/>
      <c r="F142" s="70">
        <f>F143</f>
        <v>140</v>
      </c>
      <c r="G142" s="82">
        <f t="shared" ref="G142:H142" si="43">G143</f>
        <v>5550</v>
      </c>
      <c r="H142" s="82">
        <f t="shared" si="43"/>
        <v>5550</v>
      </c>
    </row>
    <row r="143" spans="1:9" ht="64.5" customHeight="1">
      <c r="A143" s="76" t="s">
        <v>476</v>
      </c>
      <c r="B143" s="75" t="s">
        <v>97</v>
      </c>
      <c r="C143" s="75" t="s">
        <v>93</v>
      </c>
      <c r="D143" s="21" t="s">
        <v>478</v>
      </c>
      <c r="E143" s="20"/>
      <c r="F143" s="56">
        <f>F144</f>
        <v>140</v>
      </c>
      <c r="G143" s="61">
        <f>G144+G145</f>
        <v>5550</v>
      </c>
      <c r="H143" s="83">
        <f>H144+H145</f>
        <v>5550</v>
      </c>
    </row>
    <row r="144" spans="1:9" ht="54" customHeight="1">
      <c r="A144" s="76" t="s">
        <v>477</v>
      </c>
      <c r="B144" s="75" t="s">
        <v>97</v>
      </c>
      <c r="C144" s="75" t="s">
        <v>93</v>
      </c>
      <c r="D144" s="21" t="s">
        <v>491</v>
      </c>
      <c r="E144" s="20">
        <v>500</v>
      </c>
      <c r="F144" s="56">
        <v>140</v>
      </c>
      <c r="G144" s="61">
        <v>0</v>
      </c>
      <c r="H144" s="56">
        <v>0</v>
      </c>
    </row>
    <row r="145" spans="1:10" ht="54" customHeight="1">
      <c r="A145" s="84" t="s">
        <v>492</v>
      </c>
      <c r="B145" s="75" t="s">
        <v>97</v>
      </c>
      <c r="C145" s="75" t="s">
        <v>93</v>
      </c>
      <c r="D145" s="21" t="s">
        <v>493</v>
      </c>
      <c r="E145" s="20"/>
      <c r="F145" s="82">
        <v>0</v>
      </c>
      <c r="G145" s="83">
        <v>5550</v>
      </c>
      <c r="H145" s="82">
        <v>5550</v>
      </c>
    </row>
    <row r="146" spans="1:10" ht="54.75" customHeight="1">
      <c r="A146" s="16" t="s">
        <v>295</v>
      </c>
      <c r="B146" s="58" t="s">
        <v>97</v>
      </c>
      <c r="C146" s="58" t="s">
        <v>97</v>
      </c>
      <c r="D146" s="58"/>
      <c r="E146" s="57"/>
      <c r="F146" s="60">
        <f>F147+F150</f>
        <v>4678.7999999999993</v>
      </c>
      <c r="G146" s="104">
        <f t="shared" ref="G146:H146" si="44">G147+G150</f>
        <v>11.4</v>
      </c>
      <c r="H146" s="104">
        <f t="shared" si="44"/>
        <v>11.4</v>
      </c>
    </row>
    <row r="147" spans="1:10" ht="70.5" customHeight="1">
      <c r="A147" s="16" t="s">
        <v>351</v>
      </c>
      <c r="B147" s="58" t="s">
        <v>97</v>
      </c>
      <c r="C147" s="58" t="s">
        <v>97</v>
      </c>
      <c r="D147" s="58" t="s">
        <v>109</v>
      </c>
      <c r="E147" s="57"/>
      <c r="F147" s="60">
        <f>F148</f>
        <v>11.4</v>
      </c>
      <c r="G147" s="59">
        <f t="shared" ref="G147:H148" si="45">G148</f>
        <v>11.4</v>
      </c>
      <c r="H147" s="60">
        <f t="shared" si="45"/>
        <v>11.4</v>
      </c>
    </row>
    <row r="148" spans="1:10" ht="51" customHeight="1">
      <c r="A148" s="16" t="s">
        <v>110</v>
      </c>
      <c r="B148" s="58" t="s">
        <v>97</v>
      </c>
      <c r="C148" s="58" t="s">
        <v>97</v>
      </c>
      <c r="D148" s="58" t="s">
        <v>111</v>
      </c>
      <c r="E148" s="57"/>
      <c r="F148" s="60">
        <f>F149</f>
        <v>11.4</v>
      </c>
      <c r="G148" s="59">
        <f t="shared" si="45"/>
        <v>11.4</v>
      </c>
      <c r="H148" s="60">
        <f t="shared" si="45"/>
        <v>11.4</v>
      </c>
    </row>
    <row r="149" spans="1:10" ht="68.25" customHeight="1">
      <c r="A149" s="16" t="s">
        <v>154</v>
      </c>
      <c r="B149" s="58" t="s">
        <v>97</v>
      </c>
      <c r="C149" s="58" t="s">
        <v>97</v>
      </c>
      <c r="D149" s="58" t="s">
        <v>193</v>
      </c>
      <c r="E149" s="57">
        <v>200</v>
      </c>
      <c r="F149" s="60">
        <v>11.4</v>
      </c>
      <c r="G149" s="54">
        <v>11.4</v>
      </c>
      <c r="H149" s="55">
        <v>11.4</v>
      </c>
    </row>
    <row r="150" spans="1:10" ht="68.25" customHeight="1">
      <c r="A150" s="15" t="s">
        <v>188</v>
      </c>
      <c r="B150" s="19" t="s">
        <v>97</v>
      </c>
      <c r="C150" s="19" t="s">
        <v>97</v>
      </c>
      <c r="D150" s="21" t="s">
        <v>122</v>
      </c>
      <c r="E150" s="103"/>
      <c r="F150" s="104">
        <f>F151</f>
        <v>4667.3999999999996</v>
      </c>
      <c r="G150" s="104">
        <f t="shared" ref="G150:H150" si="46">G151</f>
        <v>0</v>
      </c>
      <c r="H150" s="104">
        <f t="shared" si="46"/>
        <v>0</v>
      </c>
    </row>
    <row r="151" spans="1:10" ht="68.25" customHeight="1">
      <c r="A151" s="15" t="s">
        <v>189</v>
      </c>
      <c r="B151" s="105" t="s">
        <v>97</v>
      </c>
      <c r="C151" s="105" t="s">
        <v>97</v>
      </c>
      <c r="D151" s="21" t="s">
        <v>75</v>
      </c>
      <c r="E151" s="103"/>
      <c r="F151" s="104">
        <f>F152</f>
        <v>4667.3999999999996</v>
      </c>
      <c r="G151" s="104">
        <f t="shared" ref="G151:H151" si="47">G152</f>
        <v>0</v>
      </c>
      <c r="H151" s="104">
        <f t="shared" si="47"/>
        <v>0</v>
      </c>
    </row>
    <row r="152" spans="1:10" ht="93" customHeight="1">
      <c r="A152" s="29" t="s">
        <v>506</v>
      </c>
      <c r="B152" s="19" t="s">
        <v>97</v>
      </c>
      <c r="C152" s="19" t="s">
        <v>97</v>
      </c>
      <c r="D152" s="21" t="s">
        <v>507</v>
      </c>
      <c r="E152" s="20">
        <v>500</v>
      </c>
      <c r="F152" s="102">
        <v>4667.3999999999996</v>
      </c>
      <c r="G152" s="102">
        <v>0</v>
      </c>
      <c r="H152" s="102">
        <v>0</v>
      </c>
    </row>
    <row r="153" spans="1:10" ht="15.75">
      <c r="A153" s="64" t="s">
        <v>194</v>
      </c>
      <c r="B153" s="58" t="s">
        <v>98</v>
      </c>
      <c r="C153" s="58"/>
      <c r="D153" s="58"/>
      <c r="E153" s="57"/>
      <c r="F153" s="60">
        <f>F154+F166+F200+F220+F240</f>
        <v>213922.52000000002</v>
      </c>
      <c r="G153" s="59">
        <f>G154+G166+G200+G220+G240</f>
        <v>177534.30000000002</v>
      </c>
      <c r="H153" s="60">
        <f>H154+H166+H200+H220+H240</f>
        <v>182295.7</v>
      </c>
    </row>
    <row r="154" spans="1:10" ht="15.75">
      <c r="A154" s="64" t="s">
        <v>195</v>
      </c>
      <c r="B154" s="58" t="s">
        <v>98</v>
      </c>
      <c r="C154" s="58" t="s">
        <v>92</v>
      </c>
      <c r="D154" s="58"/>
      <c r="E154" s="57"/>
      <c r="F154" s="60">
        <f>F155</f>
        <v>30309.8</v>
      </c>
      <c r="G154" s="59">
        <f t="shared" ref="G154:H154" si="48">G155</f>
        <v>31657</v>
      </c>
      <c r="H154" s="60">
        <f t="shared" si="48"/>
        <v>33296.699999999997</v>
      </c>
    </row>
    <row r="155" spans="1:10" ht="47.25">
      <c r="A155" s="14" t="s">
        <v>285</v>
      </c>
      <c r="B155" s="58" t="s">
        <v>98</v>
      </c>
      <c r="C155" s="58" t="s">
        <v>92</v>
      </c>
      <c r="D155" s="58" t="s">
        <v>136</v>
      </c>
      <c r="E155" s="57"/>
      <c r="F155" s="60">
        <f>F156</f>
        <v>30309.8</v>
      </c>
      <c r="G155" s="59">
        <f t="shared" ref="G155:H155" si="49">G156</f>
        <v>31657</v>
      </c>
      <c r="H155" s="60">
        <f t="shared" si="49"/>
        <v>33296.699999999997</v>
      </c>
      <c r="J155" s="44"/>
    </row>
    <row r="156" spans="1:10" ht="37.5" customHeight="1">
      <c r="A156" s="15" t="s">
        <v>196</v>
      </c>
      <c r="B156" s="58" t="s">
        <v>98</v>
      </c>
      <c r="C156" s="58" t="s">
        <v>92</v>
      </c>
      <c r="D156" s="58" t="s">
        <v>138</v>
      </c>
      <c r="E156" s="57"/>
      <c r="F156" s="60">
        <f>F157</f>
        <v>30309.8</v>
      </c>
      <c r="G156" s="59">
        <f t="shared" ref="G156:H156" si="50">G157</f>
        <v>31657</v>
      </c>
      <c r="H156" s="60">
        <f t="shared" si="50"/>
        <v>33296.699999999997</v>
      </c>
    </row>
    <row r="157" spans="1:10" ht="31.5">
      <c r="A157" s="15" t="s">
        <v>197</v>
      </c>
      <c r="B157" s="58" t="s">
        <v>98</v>
      </c>
      <c r="C157" s="58" t="s">
        <v>92</v>
      </c>
      <c r="D157" s="58" t="s">
        <v>198</v>
      </c>
      <c r="E157" s="57"/>
      <c r="F157" s="60">
        <f>F158+F161+F162+F163+F164+F165+F159+F160</f>
        <v>30309.8</v>
      </c>
      <c r="G157" s="59">
        <f t="shared" ref="G157:H157" si="51">G158+G161+G162+G163+G164+G165+G159+G160</f>
        <v>31657</v>
      </c>
      <c r="H157" s="60">
        <f t="shared" si="51"/>
        <v>33296.699999999997</v>
      </c>
    </row>
    <row r="158" spans="1:10" ht="157.5">
      <c r="A158" s="15" t="s">
        <v>199</v>
      </c>
      <c r="B158" s="58" t="s">
        <v>98</v>
      </c>
      <c r="C158" s="58" t="s">
        <v>92</v>
      </c>
      <c r="D158" s="58" t="s">
        <v>200</v>
      </c>
      <c r="E158" s="57">
        <v>100</v>
      </c>
      <c r="F158" s="60">
        <v>6503.5</v>
      </c>
      <c r="G158" s="54">
        <v>6503.5</v>
      </c>
      <c r="H158" s="55">
        <v>6503.5</v>
      </c>
    </row>
    <row r="159" spans="1:10" ht="126" hidden="1">
      <c r="A159" s="15" t="s">
        <v>403</v>
      </c>
      <c r="B159" s="58" t="s">
        <v>98</v>
      </c>
      <c r="C159" s="58" t="s">
        <v>92</v>
      </c>
      <c r="D159" s="58" t="s">
        <v>395</v>
      </c>
      <c r="E159" s="57">
        <v>200</v>
      </c>
      <c r="F159" s="60">
        <v>0</v>
      </c>
      <c r="G159" s="54">
        <v>0</v>
      </c>
      <c r="H159" s="55">
        <v>0</v>
      </c>
      <c r="J159" s="44" t="e">
        <f>F159+#REF!</f>
        <v>#REF!</v>
      </c>
    </row>
    <row r="160" spans="1:10" ht="127.5" customHeight="1">
      <c r="A160" s="15" t="s">
        <v>459</v>
      </c>
      <c r="B160" s="58" t="s">
        <v>98</v>
      </c>
      <c r="C160" s="58" t="s">
        <v>92</v>
      </c>
      <c r="D160" s="58" t="s">
        <v>460</v>
      </c>
      <c r="E160" s="57">
        <v>200</v>
      </c>
      <c r="F160" s="60">
        <v>58</v>
      </c>
      <c r="G160" s="54">
        <v>0</v>
      </c>
      <c r="H160" s="55">
        <v>0</v>
      </c>
    </row>
    <row r="161" spans="1:23" ht="78.75">
      <c r="A161" s="15" t="s">
        <v>201</v>
      </c>
      <c r="B161" s="58" t="s">
        <v>98</v>
      </c>
      <c r="C161" s="58" t="s">
        <v>92</v>
      </c>
      <c r="D161" s="58" t="s">
        <v>200</v>
      </c>
      <c r="E161" s="57">
        <v>200</v>
      </c>
      <c r="F161" s="59">
        <v>6472.3</v>
      </c>
      <c r="G161" s="54">
        <v>4137.5</v>
      </c>
      <c r="H161" s="55">
        <v>4153.8</v>
      </c>
    </row>
    <row r="162" spans="1:23" ht="74.25" customHeight="1">
      <c r="A162" s="15" t="s">
        <v>202</v>
      </c>
      <c r="B162" s="58" t="s">
        <v>98</v>
      </c>
      <c r="C162" s="58" t="s">
        <v>92</v>
      </c>
      <c r="D162" s="58" t="s">
        <v>200</v>
      </c>
      <c r="E162" s="57">
        <v>800</v>
      </c>
      <c r="F162" s="60">
        <v>96.6</v>
      </c>
      <c r="G162" s="54">
        <v>0</v>
      </c>
      <c r="H162" s="55">
        <v>0</v>
      </c>
    </row>
    <row r="163" spans="1:23" ht="47.25" hidden="1" customHeight="1">
      <c r="A163" s="15" t="s">
        <v>203</v>
      </c>
      <c r="B163" s="58" t="s">
        <v>98</v>
      </c>
      <c r="C163" s="58" t="s">
        <v>92</v>
      </c>
      <c r="D163" s="58" t="s">
        <v>204</v>
      </c>
      <c r="E163" s="57">
        <v>200</v>
      </c>
      <c r="F163" s="60">
        <v>0</v>
      </c>
      <c r="G163" s="54"/>
      <c r="H163" s="55"/>
    </row>
    <row r="164" spans="1:23" ht="177.75" customHeight="1">
      <c r="A164" s="15" t="s">
        <v>205</v>
      </c>
      <c r="B164" s="58" t="s">
        <v>98</v>
      </c>
      <c r="C164" s="58" t="s">
        <v>92</v>
      </c>
      <c r="D164" s="58" t="s">
        <v>206</v>
      </c>
      <c r="E164" s="57">
        <v>100</v>
      </c>
      <c r="F164" s="60">
        <v>16835.599999999999</v>
      </c>
      <c r="G164" s="54">
        <v>20595.7</v>
      </c>
      <c r="H164" s="55">
        <v>22186.6</v>
      </c>
      <c r="J164" s="44"/>
    </row>
    <row r="165" spans="1:23" ht="110.25">
      <c r="A165" s="64" t="s">
        <v>396</v>
      </c>
      <c r="B165" s="58" t="s">
        <v>98</v>
      </c>
      <c r="C165" s="58" t="s">
        <v>92</v>
      </c>
      <c r="D165" s="58" t="s">
        <v>206</v>
      </c>
      <c r="E165" s="57">
        <v>200</v>
      </c>
      <c r="F165" s="60">
        <v>343.8</v>
      </c>
      <c r="G165" s="54">
        <v>420.3</v>
      </c>
      <c r="H165" s="55">
        <v>452.8</v>
      </c>
      <c r="J165" s="44"/>
    </row>
    <row r="166" spans="1:23" ht="15.75">
      <c r="A166" s="64" t="s">
        <v>207</v>
      </c>
      <c r="B166" s="58" t="s">
        <v>98</v>
      </c>
      <c r="C166" s="58" t="s">
        <v>99</v>
      </c>
      <c r="D166" s="58"/>
      <c r="E166" s="57"/>
      <c r="F166" s="60">
        <f>F167+F198</f>
        <v>138064.17000000004</v>
      </c>
      <c r="G166" s="59">
        <f>G167+G198</f>
        <v>118074.40000000002</v>
      </c>
      <c r="H166" s="60">
        <f>H167+H198</f>
        <v>121230.5</v>
      </c>
    </row>
    <row r="167" spans="1:23" ht="47.25">
      <c r="A167" s="14" t="s">
        <v>296</v>
      </c>
      <c r="B167" s="58" t="s">
        <v>98</v>
      </c>
      <c r="C167" s="58" t="s">
        <v>99</v>
      </c>
      <c r="D167" s="58" t="s">
        <v>136</v>
      </c>
      <c r="E167" s="57"/>
      <c r="F167" s="60">
        <f>F168</f>
        <v>138034.17000000004</v>
      </c>
      <c r="G167" s="59">
        <f>G168</f>
        <v>118044.40000000002</v>
      </c>
      <c r="H167" s="60">
        <f>H168</f>
        <v>121200.5</v>
      </c>
    </row>
    <row r="168" spans="1:23" ht="31.5">
      <c r="A168" s="15" t="s">
        <v>196</v>
      </c>
      <c r="B168" s="58" t="s">
        <v>98</v>
      </c>
      <c r="C168" s="58" t="s">
        <v>99</v>
      </c>
      <c r="D168" s="58" t="s">
        <v>138</v>
      </c>
      <c r="E168" s="57"/>
      <c r="F168" s="60">
        <f>F169+F189+F192+F195</f>
        <v>138034.17000000004</v>
      </c>
      <c r="G168" s="90">
        <f t="shared" ref="G168:H168" si="52">G169+G189+G192+G195</f>
        <v>118044.40000000002</v>
      </c>
      <c r="H168" s="90">
        <f t="shared" si="52"/>
        <v>121200.5</v>
      </c>
    </row>
    <row r="169" spans="1:23" ht="31.5">
      <c r="A169" s="15" t="s">
        <v>208</v>
      </c>
      <c r="B169" s="58" t="s">
        <v>98</v>
      </c>
      <c r="C169" s="58" t="s">
        <v>99</v>
      </c>
      <c r="D169" s="58" t="s">
        <v>209</v>
      </c>
      <c r="E169" s="57"/>
      <c r="F169" s="60">
        <f>F172+F173+F174+F176+F179+F180+F182+F183+F184+F185+F170+F171+F178+F175+F186+F187+F188+F181+F177</f>
        <v>134743.08000000002</v>
      </c>
      <c r="G169" s="59">
        <f>G172+G173+G174+G176+G179+G180+G182+G183+G184+G185+G170+G171+G178+G175+G186+G187+G188+G181</f>
        <v>112406.80000000002</v>
      </c>
      <c r="H169" s="60">
        <f>H172+H173+H174+H176+H179+H180+H182+H183+H184+H185+H170+H171+H178+H175+H186+H187+H188+H181</f>
        <v>112559.62000000001</v>
      </c>
    </row>
    <row r="170" spans="1:23" ht="31.5">
      <c r="A170" s="16" t="s">
        <v>18</v>
      </c>
      <c r="B170" s="58" t="s">
        <v>98</v>
      </c>
      <c r="C170" s="58" t="s">
        <v>99</v>
      </c>
      <c r="D170" s="21" t="s">
        <v>378</v>
      </c>
      <c r="E170" s="57">
        <v>200</v>
      </c>
      <c r="F170" s="60">
        <v>1020</v>
      </c>
      <c r="G170" s="54">
        <v>100</v>
      </c>
      <c r="H170" s="55">
        <v>100</v>
      </c>
      <c r="W170" s="2"/>
    </row>
    <row r="171" spans="1:23" ht="63">
      <c r="A171" s="16" t="s">
        <v>297</v>
      </c>
      <c r="B171" s="58" t="s">
        <v>98</v>
      </c>
      <c r="C171" s="58" t="s">
        <v>99</v>
      </c>
      <c r="D171" s="21" t="s">
        <v>378</v>
      </c>
      <c r="E171" s="57">
        <v>200</v>
      </c>
      <c r="F171" s="60">
        <v>1.02</v>
      </c>
      <c r="G171" s="54">
        <v>0</v>
      </c>
      <c r="H171" s="55">
        <v>0</v>
      </c>
      <c r="W171" s="2"/>
    </row>
    <row r="172" spans="1:23" ht="244.5" customHeight="1">
      <c r="A172" s="15" t="s">
        <v>210</v>
      </c>
      <c r="B172" s="58" t="s">
        <v>98</v>
      </c>
      <c r="C172" s="58" t="s">
        <v>99</v>
      </c>
      <c r="D172" s="58" t="s">
        <v>211</v>
      </c>
      <c r="E172" s="57">
        <v>100</v>
      </c>
      <c r="F172" s="60">
        <v>102759.3</v>
      </c>
      <c r="G172" s="54">
        <v>102759.3</v>
      </c>
      <c r="H172" s="55">
        <v>102759.3</v>
      </c>
      <c r="J172" s="44"/>
    </row>
    <row r="173" spans="1:23" ht="165" customHeight="1">
      <c r="A173" s="64" t="s">
        <v>212</v>
      </c>
      <c r="B173" s="58" t="s">
        <v>98</v>
      </c>
      <c r="C173" s="58" t="s">
        <v>99</v>
      </c>
      <c r="D173" s="58" t="s">
        <v>211</v>
      </c>
      <c r="E173" s="57">
        <v>200</v>
      </c>
      <c r="F173" s="60">
        <v>2475.5</v>
      </c>
      <c r="G173" s="54">
        <v>2475.5</v>
      </c>
      <c r="H173" s="55">
        <v>2475.5</v>
      </c>
      <c r="I173" s="44"/>
    </row>
    <row r="174" spans="1:23" ht="90" customHeight="1">
      <c r="A174" s="64" t="s">
        <v>213</v>
      </c>
      <c r="B174" s="58" t="s">
        <v>98</v>
      </c>
      <c r="C174" s="58" t="s">
        <v>99</v>
      </c>
      <c r="D174" s="58" t="s">
        <v>300</v>
      </c>
      <c r="E174" s="57">
        <v>200</v>
      </c>
      <c r="F174" s="60">
        <v>664.8</v>
      </c>
      <c r="G174" s="54">
        <v>664.8</v>
      </c>
      <c r="H174" s="55">
        <v>702</v>
      </c>
    </row>
    <row r="175" spans="1:23" ht="104.25" customHeight="1">
      <c r="A175" s="64" t="s">
        <v>299</v>
      </c>
      <c r="B175" s="58" t="s">
        <v>98</v>
      </c>
      <c r="C175" s="58" t="s">
        <v>99</v>
      </c>
      <c r="D175" s="58" t="s">
        <v>300</v>
      </c>
      <c r="E175" s="57">
        <v>200</v>
      </c>
      <c r="F175" s="60">
        <v>726.6</v>
      </c>
      <c r="G175" s="54">
        <v>726.6</v>
      </c>
      <c r="H175" s="55">
        <v>726.6</v>
      </c>
    </row>
    <row r="176" spans="1:23" ht="172.5" customHeight="1">
      <c r="A176" s="17" t="s">
        <v>214</v>
      </c>
      <c r="B176" s="58" t="s">
        <v>98</v>
      </c>
      <c r="C176" s="58" t="s">
        <v>99</v>
      </c>
      <c r="D176" s="58" t="s">
        <v>215</v>
      </c>
      <c r="E176" s="57">
        <v>100</v>
      </c>
      <c r="F176" s="60">
        <v>569.29999999999995</v>
      </c>
      <c r="G176" s="54">
        <v>578.5</v>
      </c>
      <c r="H176" s="55">
        <v>598.29999999999995</v>
      </c>
      <c r="J176" s="44"/>
    </row>
    <row r="177" spans="1:10" ht="99" customHeight="1">
      <c r="A177" s="29" t="s">
        <v>485</v>
      </c>
      <c r="B177" s="66" t="s">
        <v>98</v>
      </c>
      <c r="C177" s="66" t="s">
        <v>99</v>
      </c>
      <c r="D177" s="21" t="s">
        <v>486</v>
      </c>
      <c r="E177" s="67">
        <v>200</v>
      </c>
      <c r="F177" s="68">
        <v>1800</v>
      </c>
      <c r="G177" s="71">
        <v>0</v>
      </c>
      <c r="H177" s="72">
        <v>0</v>
      </c>
      <c r="J177" s="44"/>
    </row>
    <row r="178" spans="1:10" ht="93.75" customHeight="1">
      <c r="A178" s="29" t="s">
        <v>479</v>
      </c>
      <c r="B178" s="58" t="s">
        <v>98</v>
      </c>
      <c r="C178" s="58" t="s">
        <v>99</v>
      </c>
      <c r="D178" s="21" t="s">
        <v>486</v>
      </c>
      <c r="E178" s="57">
        <v>200</v>
      </c>
      <c r="F178" s="60">
        <v>157.6</v>
      </c>
      <c r="G178" s="54">
        <v>0</v>
      </c>
      <c r="H178" s="55">
        <v>0</v>
      </c>
    </row>
    <row r="179" spans="1:10" ht="79.5" customHeight="1">
      <c r="A179" s="17" t="s">
        <v>216</v>
      </c>
      <c r="B179" s="58" t="s">
        <v>98</v>
      </c>
      <c r="C179" s="58" t="s">
        <v>99</v>
      </c>
      <c r="D179" s="58" t="s">
        <v>215</v>
      </c>
      <c r="E179" s="57">
        <v>200</v>
      </c>
      <c r="F179" s="119">
        <v>22565.46</v>
      </c>
      <c r="G179" s="110">
        <v>5102.1000000000004</v>
      </c>
      <c r="H179" s="119">
        <v>5197.92</v>
      </c>
      <c r="I179" s="44"/>
      <c r="J179" s="44"/>
    </row>
    <row r="180" spans="1:10" ht="66" hidden="1" customHeight="1">
      <c r="A180" s="17" t="s">
        <v>217</v>
      </c>
      <c r="B180" s="58" t="s">
        <v>98</v>
      </c>
      <c r="C180" s="58" t="s">
        <v>99</v>
      </c>
      <c r="D180" s="58" t="s">
        <v>215</v>
      </c>
      <c r="E180" s="57">
        <v>400</v>
      </c>
      <c r="F180" s="119"/>
      <c r="G180" s="110"/>
      <c r="H180" s="119"/>
    </row>
    <row r="181" spans="1:10" ht="0.75" customHeight="1">
      <c r="A181" s="17" t="s">
        <v>462</v>
      </c>
      <c r="B181" s="58" t="s">
        <v>98</v>
      </c>
      <c r="C181" s="58" t="s">
        <v>99</v>
      </c>
      <c r="D181" s="58" t="s">
        <v>461</v>
      </c>
      <c r="E181" s="57">
        <v>200</v>
      </c>
      <c r="F181" s="56">
        <v>0</v>
      </c>
      <c r="G181" s="61">
        <v>0</v>
      </c>
      <c r="H181" s="56">
        <v>0</v>
      </c>
    </row>
    <row r="182" spans="1:10" ht="73.5" customHeight="1">
      <c r="A182" s="17" t="s">
        <v>218</v>
      </c>
      <c r="B182" s="58" t="s">
        <v>98</v>
      </c>
      <c r="C182" s="58" t="s">
        <v>99</v>
      </c>
      <c r="D182" s="58" t="s">
        <v>215</v>
      </c>
      <c r="E182" s="57">
        <v>800</v>
      </c>
      <c r="F182" s="60">
        <v>988.1</v>
      </c>
      <c r="G182" s="54">
        <v>0</v>
      </c>
      <c r="H182" s="55">
        <v>0</v>
      </c>
    </row>
    <row r="183" spans="1:10" ht="0.75" hidden="1" customHeight="1">
      <c r="A183" s="17" t="s">
        <v>219</v>
      </c>
      <c r="B183" s="58" t="s">
        <v>98</v>
      </c>
      <c r="C183" s="58" t="s">
        <v>99</v>
      </c>
      <c r="D183" s="58" t="s">
        <v>220</v>
      </c>
      <c r="E183" s="57">
        <v>200</v>
      </c>
      <c r="F183" s="60">
        <v>0</v>
      </c>
      <c r="G183" s="54"/>
      <c r="H183" s="55"/>
    </row>
    <row r="184" spans="1:10" ht="47.25" hidden="1">
      <c r="A184" s="17" t="s">
        <v>221</v>
      </c>
      <c r="B184" s="58" t="s">
        <v>98</v>
      </c>
      <c r="C184" s="58" t="s">
        <v>99</v>
      </c>
      <c r="D184" s="58" t="s">
        <v>222</v>
      </c>
      <c r="E184" s="57">
        <v>200</v>
      </c>
      <c r="F184" s="60">
        <v>0</v>
      </c>
      <c r="G184" s="54"/>
      <c r="H184" s="55"/>
    </row>
    <row r="185" spans="1:10" ht="78.75" hidden="1">
      <c r="A185" s="17" t="s">
        <v>298</v>
      </c>
      <c r="B185" s="58" t="s">
        <v>98</v>
      </c>
      <c r="C185" s="58" t="s">
        <v>99</v>
      </c>
      <c r="D185" s="58" t="s">
        <v>223</v>
      </c>
      <c r="E185" s="57">
        <v>200</v>
      </c>
      <c r="F185" s="60">
        <v>0</v>
      </c>
      <c r="G185" s="54">
        <v>0</v>
      </c>
      <c r="H185" s="55">
        <v>0</v>
      </c>
    </row>
    <row r="186" spans="1:10" ht="63" hidden="1">
      <c r="A186" s="29" t="s">
        <v>397</v>
      </c>
      <c r="B186" s="19" t="s">
        <v>98</v>
      </c>
      <c r="C186" s="19" t="s">
        <v>99</v>
      </c>
      <c r="D186" s="21" t="s">
        <v>398</v>
      </c>
      <c r="E186" s="20">
        <v>200</v>
      </c>
      <c r="F186" s="56">
        <v>0</v>
      </c>
      <c r="G186" s="54">
        <v>0</v>
      </c>
      <c r="H186" s="55">
        <v>0</v>
      </c>
    </row>
    <row r="187" spans="1:10" ht="96" customHeight="1">
      <c r="A187" s="29" t="s">
        <v>495</v>
      </c>
      <c r="B187" s="19" t="s">
        <v>98</v>
      </c>
      <c r="C187" s="19" t="s">
        <v>99</v>
      </c>
      <c r="D187" s="21" t="s">
        <v>398</v>
      </c>
      <c r="E187" s="20">
        <v>200</v>
      </c>
      <c r="F187" s="56">
        <v>1015.4</v>
      </c>
      <c r="G187" s="54">
        <v>0</v>
      </c>
      <c r="H187" s="55">
        <v>0</v>
      </c>
    </row>
    <row r="188" spans="1:10" ht="47.25" hidden="1" customHeight="1">
      <c r="A188" s="29" t="s">
        <v>435</v>
      </c>
      <c r="B188" s="19" t="s">
        <v>98</v>
      </c>
      <c r="C188" s="19" t="s">
        <v>99</v>
      </c>
      <c r="D188" s="21" t="s">
        <v>222</v>
      </c>
      <c r="E188" s="20">
        <v>200</v>
      </c>
      <c r="F188" s="56">
        <v>0</v>
      </c>
      <c r="G188" s="61">
        <v>0</v>
      </c>
      <c r="H188" s="56">
        <v>0</v>
      </c>
    </row>
    <row r="189" spans="1:10" ht="31.5">
      <c r="A189" s="29" t="s">
        <v>399</v>
      </c>
      <c r="B189" s="19" t="s">
        <v>98</v>
      </c>
      <c r="C189" s="19" t="s">
        <v>99</v>
      </c>
      <c r="D189" s="21" t="s">
        <v>402</v>
      </c>
      <c r="E189" s="20"/>
      <c r="F189" s="56">
        <f>F190+F191</f>
        <v>1117.3899999999999</v>
      </c>
      <c r="G189" s="61">
        <f>G190+G191</f>
        <v>1127.3</v>
      </c>
      <c r="H189" s="56">
        <f>H190+H191</f>
        <v>6755.48</v>
      </c>
    </row>
    <row r="190" spans="1:10" ht="94.5">
      <c r="A190" s="29" t="s">
        <v>400</v>
      </c>
      <c r="B190" s="19" t="s">
        <v>98</v>
      </c>
      <c r="C190" s="19" t="s">
        <v>99</v>
      </c>
      <c r="D190" s="21" t="s">
        <v>402</v>
      </c>
      <c r="E190" s="20">
        <v>200</v>
      </c>
      <c r="F190" s="56">
        <v>1117.0999999999999</v>
      </c>
      <c r="G190" s="61">
        <v>1127</v>
      </c>
      <c r="H190" s="56">
        <v>6753.7</v>
      </c>
    </row>
    <row r="191" spans="1:10" ht="94.5">
      <c r="A191" s="29" t="s">
        <v>401</v>
      </c>
      <c r="B191" s="19" t="s">
        <v>98</v>
      </c>
      <c r="C191" s="19" t="s">
        <v>99</v>
      </c>
      <c r="D191" s="21" t="s">
        <v>402</v>
      </c>
      <c r="E191" s="20">
        <v>200</v>
      </c>
      <c r="F191" s="56">
        <v>0.28999999999999998</v>
      </c>
      <c r="G191" s="61">
        <v>0.3</v>
      </c>
      <c r="H191" s="56">
        <v>1.78</v>
      </c>
    </row>
    <row r="192" spans="1:10" ht="31.5">
      <c r="A192" s="29" t="s">
        <v>467</v>
      </c>
      <c r="B192" s="19" t="s">
        <v>98</v>
      </c>
      <c r="C192" s="19" t="s">
        <v>99</v>
      </c>
      <c r="D192" s="21" t="s">
        <v>466</v>
      </c>
      <c r="E192" s="20"/>
      <c r="F192" s="56">
        <f>F194+F193</f>
        <v>2173.7000000000003</v>
      </c>
      <c r="G192" s="89">
        <f>G194+G193</f>
        <v>4510.3</v>
      </c>
      <c r="H192" s="56">
        <f t="shared" ref="H192:H193" si="53">H193</f>
        <v>0</v>
      </c>
    </row>
    <row r="193" spans="1:23" ht="78.75">
      <c r="A193" s="29" t="s">
        <v>480</v>
      </c>
      <c r="B193" s="19" t="s">
        <v>98</v>
      </c>
      <c r="C193" s="19" t="s">
        <v>99</v>
      </c>
      <c r="D193" s="21" t="s">
        <v>466</v>
      </c>
      <c r="E193" s="20"/>
      <c r="F193" s="56">
        <v>2173.11</v>
      </c>
      <c r="G193" s="61">
        <v>4509.1000000000004</v>
      </c>
      <c r="H193" s="56">
        <f t="shared" si="53"/>
        <v>0</v>
      </c>
    </row>
    <row r="194" spans="1:23" ht="78.75" customHeight="1">
      <c r="A194" s="29" t="s">
        <v>481</v>
      </c>
      <c r="B194" s="19" t="s">
        <v>98</v>
      </c>
      <c r="C194" s="19" t="s">
        <v>99</v>
      </c>
      <c r="D194" s="21" t="s">
        <v>466</v>
      </c>
      <c r="E194" s="20">
        <v>200</v>
      </c>
      <c r="F194" s="56">
        <v>0.59</v>
      </c>
      <c r="G194" s="61">
        <v>1.2</v>
      </c>
      <c r="H194" s="56">
        <v>0</v>
      </c>
    </row>
    <row r="195" spans="1:23" ht="45.75" customHeight="1">
      <c r="A195" s="29" t="s">
        <v>496</v>
      </c>
      <c r="B195" s="19" t="s">
        <v>98</v>
      </c>
      <c r="C195" s="19" t="s">
        <v>99</v>
      </c>
      <c r="D195" s="21" t="s">
        <v>499</v>
      </c>
      <c r="E195" s="20"/>
      <c r="F195" s="89">
        <f t="shared" ref="F195:G195" si="54">F196+F197</f>
        <v>0</v>
      </c>
      <c r="G195" s="89">
        <f t="shared" si="54"/>
        <v>0</v>
      </c>
      <c r="H195" s="89">
        <f>H196+H197</f>
        <v>1885.4</v>
      </c>
    </row>
    <row r="196" spans="1:23" ht="78.75" customHeight="1">
      <c r="A196" s="29" t="s">
        <v>497</v>
      </c>
      <c r="B196" s="19" t="s">
        <v>98</v>
      </c>
      <c r="C196" s="19" t="s">
        <v>99</v>
      </c>
      <c r="D196" s="21" t="s">
        <v>499</v>
      </c>
      <c r="E196" s="20">
        <v>200</v>
      </c>
      <c r="F196" s="89"/>
      <c r="G196" s="89"/>
      <c r="H196" s="89">
        <v>1860.9</v>
      </c>
    </row>
    <row r="197" spans="1:23" ht="78.75" customHeight="1">
      <c r="A197" s="29" t="s">
        <v>498</v>
      </c>
      <c r="B197" s="19" t="s">
        <v>98</v>
      </c>
      <c r="C197" s="19" t="s">
        <v>99</v>
      </c>
      <c r="D197" s="21" t="s">
        <v>499</v>
      </c>
      <c r="E197" s="20">
        <v>200</v>
      </c>
      <c r="F197" s="89"/>
      <c r="G197" s="89"/>
      <c r="H197" s="89">
        <v>24.5</v>
      </c>
    </row>
    <row r="198" spans="1:23" ht="94.5">
      <c r="A198" s="16" t="s">
        <v>302</v>
      </c>
      <c r="B198" s="58" t="s">
        <v>98</v>
      </c>
      <c r="C198" s="58" t="s">
        <v>99</v>
      </c>
      <c r="D198" s="58" t="s">
        <v>301</v>
      </c>
      <c r="E198" s="57"/>
      <c r="F198" s="60">
        <f>F199</f>
        <v>30</v>
      </c>
      <c r="G198" s="59">
        <f t="shared" ref="G198:H198" si="55">G199</f>
        <v>30</v>
      </c>
      <c r="H198" s="60">
        <f t="shared" si="55"/>
        <v>30</v>
      </c>
    </row>
    <row r="199" spans="1:23" ht="31.5">
      <c r="A199" s="16" t="s">
        <v>303</v>
      </c>
      <c r="B199" s="19" t="s">
        <v>98</v>
      </c>
      <c r="C199" s="19" t="s">
        <v>99</v>
      </c>
      <c r="D199" s="19" t="s">
        <v>304</v>
      </c>
      <c r="E199" s="20">
        <v>200</v>
      </c>
      <c r="F199" s="60">
        <v>30</v>
      </c>
      <c r="G199" s="54">
        <v>30</v>
      </c>
      <c r="H199" s="55">
        <v>30</v>
      </c>
    </row>
    <row r="200" spans="1:23" ht="31.5">
      <c r="A200" s="16" t="s">
        <v>87</v>
      </c>
      <c r="B200" s="58" t="s">
        <v>98</v>
      </c>
      <c r="C200" s="58" t="s">
        <v>93</v>
      </c>
      <c r="D200" s="58"/>
      <c r="E200" s="57"/>
      <c r="F200" s="60">
        <f>F201+F208</f>
        <v>33918.300000000003</v>
      </c>
      <c r="G200" s="59">
        <f t="shared" ref="G200:H200" si="56">G201+G208</f>
        <v>18237.5</v>
      </c>
      <c r="H200" s="60">
        <f t="shared" si="56"/>
        <v>18216.100000000002</v>
      </c>
      <c r="W200" s="2"/>
    </row>
    <row r="201" spans="1:23" ht="47.25">
      <c r="A201" s="17" t="s">
        <v>224</v>
      </c>
      <c r="B201" s="58" t="s">
        <v>98</v>
      </c>
      <c r="C201" s="58" t="s">
        <v>93</v>
      </c>
      <c r="D201" s="58" t="s">
        <v>225</v>
      </c>
      <c r="E201" s="57"/>
      <c r="F201" s="60">
        <f>F202+F204+F205+F206+F203+F207</f>
        <v>17416.3</v>
      </c>
      <c r="G201" s="59">
        <f t="shared" ref="G201:H201" si="57">G202+G204+G205+G206+G203+G207</f>
        <v>14318.9</v>
      </c>
      <c r="H201" s="60">
        <f t="shared" si="57"/>
        <v>14334.800000000001</v>
      </c>
    </row>
    <row r="202" spans="1:23" ht="157.5">
      <c r="A202" s="17" t="s">
        <v>226</v>
      </c>
      <c r="B202" s="58" t="s">
        <v>98</v>
      </c>
      <c r="C202" s="58" t="s">
        <v>93</v>
      </c>
      <c r="D202" s="58" t="s">
        <v>227</v>
      </c>
      <c r="E202" s="57">
        <v>100</v>
      </c>
      <c r="F202" s="60">
        <v>13303.6</v>
      </c>
      <c r="G202" s="54">
        <v>13905.6</v>
      </c>
      <c r="H202" s="55">
        <v>13905.6</v>
      </c>
      <c r="J202" s="44"/>
    </row>
    <row r="203" spans="1:23" ht="0.75" customHeight="1">
      <c r="A203" s="17" t="s">
        <v>404</v>
      </c>
      <c r="B203" s="58" t="s">
        <v>98</v>
      </c>
      <c r="C203" s="58" t="s">
        <v>93</v>
      </c>
      <c r="D203" s="58" t="s">
        <v>405</v>
      </c>
      <c r="E203" s="57">
        <v>200</v>
      </c>
      <c r="F203" s="60">
        <v>0</v>
      </c>
      <c r="G203" s="54">
        <v>0</v>
      </c>
      <c r="H203" s="55">
        <v>0</v>
      </c>
      <c r="J203" s="44"/>
    </row>
    <row r="204" spans="1:23" ht="89.25" customHeight="1">
      <c r="A204" s="17" t="s">
        <v>228</v>
      </c>
      <c r="B204" s="58" t="s">
        <v>98</v>
      </c>
      <c r="C204" s="58" t="s">
        <v>93</v>
      </c>
      <c r="D204" s="58" t="s">
        <v>227</v>
      </c>
      <c r="E204" s="57">
        <v>200</v>
      </c>
      <c r="F204" s="60">
        <v>1522.3</v>
      </c>
      <c r="G204" s="54">
        <v>413.3</v>
      </c>
      <c r="H204" s="55">
        <v>429.2</v>
      </c>
    </row>
    <row r="205" spans="1:23" ht="45.75" customHeight="1">
      <c r="A205" s="17" t="s">
        <v>386</v>
      </c>
      <c r="B205" s="58" t="s">
        <v>98</v>
      </c>
      <c r="C205" s="58" t="s">
        <v>93</v>
      </c>
      <c r="D205" s="58" t="s">
        <v>227</v>
      </c>
      <c r="E205" s="57">
        <v>800</v>
      </c>
      <c r="F205" s="60">
        <v>2590.4</v>
      </c>
      <c r="G205" s="54">
        <v>0</v>
      </c>
      <c r="H205" s="55">
        <v>0</v>
      </c>
    </row>
    <row r="206" spans="1:23" ht="47.25" hidden="1" customHeight="1">
      <c r="A206" s="17" t="s">
        <v>229</v>
      </c>
      <c r="B206" s="58" t="s">
        <v>98</v>
      </c>
      <c r="C206" s="58" t="s">
        <v>93</v>
      </c>
      <c r="D206" s="58" t="s">
        <v>230</v>
      </c>
      <c r="E206" s="57">
        <v>200</v>
      </c>
      <c r="F206" s="60">
        <v>0</v>
      </c>
      <c r="G206" s="54"/>
      <c r="H206" s="55"/>
    </row>
    <row r="207" spans="1:23" ht="75.75" customHeight="1">
      <c r="A207" s="17" t="s">
        <v>436</v>
      </c>
      <c r="B207" s="19" t="s">
        <v>98</v>
      </c>
      <c r="C207" s="19" t="s">
        <v>93</v>
      </c>
      <c r="D207" s="21" t="s">
        <v>230</v>
      </c>
      <c r="E207" s="20">
        <v>200</v>
      </c>
      <c r="F207" s="56">
        <v>0</v>
      </c>
      <c r="G207" s="61">
        <v>0</v>
      </c>
      <c r="H207" s="56">
        <v>0</v>
      </c>
    </row>
    <row r="208" spans="1:23" ht="63">
      <c r="A208" s="14" t="s">
        <v>231</v>
      </c>
      <c r="B208" s="58" t="s">
        <v>98</v>
      </c>
      <c r="C208" s="58" t="s">
        <v>93</v>
      </c>
      <c r="D208" s="58" t="s">
        <v>232</v>
      </c>
      <c r="E208" s="57"/>
      <c r="F208" s="60">
        <f>F209+F213+F218</f>
        <v>16502</v>
      </c>
      <c r="G208" s="59">
        <f t="shared" ref="G208:H208" si="58">G209</f>
        <v>3918.6000000000004</v>
      </c>
      <c r="H208" s="60">
        <f t="shared" si="58"/>
        <v>3881.3</v>
      </c>
    </row>
    <row r="209" spans="1:9" ht="31.5">
      <c r="A209" s="15" t="s">
        <v>233</v>
      </c>
      <c r="B209" s="58" t="s">
        <v>98</v>
      </c>
      <c r="C209" s="58" t="s">
        <v>93</v>
      </c>
      <c r="D209" s="58" t="s">
        <v>234</v>
      </c>
      <c r="E209" s="57"/>
      <c r="F209" s="60">
        <f>F210+F211+F212+F216+F217</f>
        <v>16361.999999999998</v>
      </c>
      <c r="G209" s="59">
        <f>G210+G211+G215+G218</f>
        <v>3918.6000000000004</v>
      </c>
      <c r="H209" s="59">
        <f>H210+H211+H215+H218</f>
        <v>3881.3</v>
      </c>
    </row>
    <row r="210" spans="1:9" ht="158.25" customHeight="1">
      <c r="A210" s="15" t="s">
        <v>359</v>
      </c>
      <c r="B210" s="58" t="s">
        <v>98</v>
      </c>
      <c r="C210" s="58" t="s">
        <v>93</v>
      </c>
      <c r="D210" s="58" t="s">
        <v>235</v>
      </c>
      <c r="E210" s="57">
        <v>100</v>
      </c>
      <c r="F210" s="60">
        <v>3544.6</v>
      </c>
      <c r="G210" s="54">
        <v>3766.8</v>
      </c>
      <c r="H210" s="55">
        <v>3868.9</v>
      </c>
      <c r="I210" s="44"/>
    </row>
    <row r="211" spans="1:9" ht="81" customHeight="1">
      <c r="A211" s="15" t="s">
        <v>236</v>
      </c>
      <c r="B211" s="58" t="s">
        <v>98</v>
      </c>
      <c r="C211" s="58" t="s">
        <v>93</v>
      </c>
      <c r="D211" s="58" t="s">
        <v>235</v>
      </c>
      <c r="E211" s="57">
        <v>200</v>
      </c>
      <c r="F211" s="60">
        <v>400.3</v>
      </c>
      <c r="G211" s="54">
        <v>11.8</v>
      </c>
      <c r="H211" s="55">
        <v>12.4</v>
      </c>
    </row>
    <row r="212" spans="1:9" ht="59.25" customHeight="1">
      <c r="A212" s="15" t="s">
        <v>237</v>
      </c>
      <c r="B212" s="58" t="s">
        <v>98</v>
      </c>
      <c r="C212" s="58" t="s">
        <v>93</v>
      </c>
      <c r="D212" s="58" t="s">
        <v>235</v>
      </c>
      <c r="E212" s="57">
        <v>800</v>
      </c>
      <c r="F212" s="60">
        <v>0</v>
      </c>
      <c r="G212" s="54">
        <v>0</v>
      </c>
      <c r="H212" s="55">
        <v>0</v>
      </c>
    </row>
    <row r="213" spans="1:9" ht="39.75" hidden="1" customHeight="1">
      <c r="A213" s="29" t="s">
        <v>406</v>
      </c>
      <c r="B213" s="19" t="s">
        <v>98</v>
      </c>
      <c r="C213" s="19" t="s">
        <v>93</v>
      </c>
      <c r="D213" s="21" t="s">
        <v>409</v>
      </c>
      <c r="E213" s="20"/>
      <c r="F213" s="56">
        <f>F214+F215</f>
        <v>0</v>
      </c>
      <c r="G213" s="61">
        <f t="shared" ref="G213:H213" si="59">G214+G215</f>
        <v>0</v>
      </c>
      <c r="H213" s="56">
        <f t="shared" si="59"/>
        <v>0</v>
      </c>
    </row>
    <row r="214" spans="1:9" ht="93.75" hidden="1" customHeight="1">
      <c r="A214" s="29" t="s">
        <v>407</v>
      </c>
      <c r="B214" s="19" t="s">
        <v>98</v>
      </c>
      <c r="C214" s="19" t="s">
        <v>93</v>
      </c>
      <c r="D214" s="21" t="s">
        <v>409</v>
      </c>
      <c r="E214" s="20">
        <v>200</v>
      </c>
      <c r="F214" s="56">
        <v>0</v>
      </c>
      <c r="G214" s="61">
        <v>0</v>
      </c>
      <c r="H214" s="56">
        <v>0</v>
      </c>
    </row>
    <row r="215" spans="1:9" ht="75.75" hidden="1" customHeight="1">
      <c r="A215" s="29" t="s">
        <v>408</v>
      </c>
      <c r="B215" s="19" t="s">
        <v>98</v>
      </c>
      <c r="C215" s="19" t="s">
        <v>93</v>
      </c>
      <c r="D215" s="21" t="s">
        <v>409</v>
      </c>
      <c r="E215" s="20">
        <v>200</v>
      </c>
      <c r="F215" s="56">
        <v>0</v>
      </c>
      <c r="G215" s="61">
        <v>0</v>
      </c>
      <c r="H215" s="56">
        <v>0</v>
      </c>
    </row>
    <row r="216" spans="1:9" ht="114.75" customHeight="1">
      <c r="A216" s="29" t="s">
        <v>482</v>
      </c>
      <c r="B216" s="66" t="s">
        <v>98</v>
      </c>
      <c r="C216" s="66" t="s">
        <v>93</v>
      </c>
      <c r="D216" s="21" t="s">
        <v>484</v>
      </c>
      <c r="E216" s="67">
        <v>200</v>
      </c>
      <c r="F216" s="70">
        <v>11971.3</v>
      </c>
      <c r="G216" s="69">
        <v>0</v>
      </c>
      <c r="H216" s="70">
        <v>0</v>
      </c>
    </row>
    <row r="217" spans="1:9" ht="114.75" customHeight="1">
      <c r="A217" s="29" t="s">
        <v>483</v>
      </c>
      <c r="B217" s="66" t="s">
        <v>98</v>
      </c>
      <c r="C217" s="66" t="s">
        <v>93</v>
      </c>
      <c r="D217" s="21" t="s">
        <v>484</v>
      </c>
      <c r="E217" s="67">
        <v>200</v>
      </c>
      <c r="F217" s="70">
        <v>445.8</v>
      </c>
      <c r="G217" s="69">
        <v>0</v>
      </c>
      <c r="H217" s="70">
        <v>0</v>
      </c>
    </row>
    <row r="218" spans="1:9" ht="15.75">
      <c r="A218" s="16" t="s">
        <v>425</v>
      </c>
      <c r="B218" s="58" t="s">
        <v>98</v>
      </c>
      <c r="C218" s="58" t="s">
        <v>93</v>
      </c>
      <c r="D218" s="58" t="s">
        <v>19</v>
      </c>
      <c r="E218" s="57"/>
      <c r="F218" s="60">
        <f>F219</f>
        <v>140</v>
      </c>
      <c r="G218" s="59">
        <f t="shared" ref="G218:H218" si="60">G219</f>
        <v>140</v>
      </c>
      <c r="H218" s="59">
        <f t="shared" si="60"/>
        <v>0</v>
      </c>
    </row>
    <row r="219" spans="1:9" ht="63">
      <c r="A219" s="16" t="s">
        <v>305</v>
      </c>
      <c r="B219" s="58" t="s">
        <v>98</v>
      </c>
      <c r="C219" s="58" t="s">
        <v>93</v>
      </c>
      <c r="D219" s="58" t="s">
        <v>19</v>
      </c>
      <c r="E219" s="57">
        <v>200</v>
      </c>
      <c r="F219" s="60">
        <v>140</v>
      </c>
      <c r="G219" s="54">
        <v>140</v>
      </c>
      <c r="H219" s="55">
        <v>0</v>
      </c>
    </row>
    <row r="220" spans="1:9" ht="12.75">
      <c r="A220" s="120" t="s">
        <v>238</v>
      </c>
      <c r="B220" s="107" t="s">
        <v>98</v>
      </c>
      <c r="C220" s="107" t="s">
        <v>98</v>
      </c>
      <c r="D220" s="107"/>
      <c r="E220" s="108"/>
      <c r="F220" s="109">
        <f>F222+F235+F231</f>
        <v>2700.9</v>
      </c>
      <c r="G220" s="124">
        <f t="shared" ref="G220:H220" si="61">G222+G235+G231</f>
        <v>2118</v>
      </c>
      <c r="H220" s="109">
        <f t="shared" si="61"/>
        <v>1942.9999999999998</v>
      </c>
    </row>
    <row r="221" spans="1:9" ht="19.5" customHeight="1">
      <c r="A221" s="120"/>
      <c r="B221" s="107"/>
      <c r="C221" s="107"/>
      <c r="D221" s="107"/>
      <c r="E221" s="108"/>
      <c r="F221" s="109"/>
      <c r="G221" s="124"/>
      <c r="H221" s="109"/>
    </row>
    <row r="222" spans="1:9" ht="49.5" customHeight="1">
      <c r="A222" s="25" t="s">
        <v>285</v>
      </c>
      <c r="B222" s="58" t="s">
        <v>98</v>
      </c>
      <c r="C222" s="58" t="s">
        <v>98</v>
      </c>
      <c r="D222" s="58" t="s">
        <v>136</v>
      </c>
      <c r="E222" s="57"/>
      <c r="F222" s="60">
        <f>F223</f>
        <v>2460.9</v>
      </c>
      <c r="G222" s="59">
        <f t="shared" ref="G222:H223" si="62">G223</f>
        <v>2007.9999999999998</v>
      </c>
      <c r="H222" s="60">
        <f t="shared" si="62"/>
        <v>1932.9999999999998</v>
      </c>
    </row>
    <row r="223" spans="1:9" ht="71.25" customHeight="1">
      <c r="A223" s="17" t="s">
        <v>240</v>
      </c>
      <c r="B223" s="58" t="s">
        <v>98</v>
      </c>
      <c r="C223" s="58" t="s">
        <v>98</v>
      </c>
      <c r="D223" s="58" t="s">
        <v>241</v>
      </c>
      <c r="E223" s="57"/>
      <c r="F223" s="60">
        <f>F224</f>
        <v>2460.9</v>
      </c>
      <c r="G223" s="59">
        <f t="shared" si="62"/>
        <v>2007.9999999999998</v>
      </c>
      <c r="H223" s="60">
        <f t="shared" si="62"/>
        <v>1932.9999999999998</v>
      </c>
    </row>
    <row r="224" spans="1:9" ht="54" customHeight="1">
      <c r="A224" s="17" t="s">
        <v>242</v>
      </c>
      <c r="B224" s="58" t="s">
        <v>98</v>
      </c>
      <c r="C224" s="58" t="s">
        <v>98</v>
      </c>
      <c r="D224" s="58" t="s">
        <v>243</v>
      </c>
      <c r="E224" s="57"/>
      <c r="F224" s="60">
        <f>F225+F226+F227+F230+F229+F228</f>
        <v>2460.9</v>
      </c>
      <c r="G224" s="59">
        <f t="shared" ref="G224:H224" si="63">G225+G226+G227+G230+G229+G228</f>
        <v>2007.9999999999998</v>
      </c>
      <c r="H224" s="60">
        <f t="shared" si="63"/>
        <v>1932.9999999999998</v>
      </c>
    </row>
    <row r="225" spans="1:23" ht="81" customHeight="1">
      <c r="A225" s="17" t="s">
        <v>500</v>
      </c>
      <c r="B225" s="58" t="s">
        <v>98</v>
      </c>
      <c r="C225" s="58" t="s">
        <v>98</v>
      </c>
      <c r="D225" s="58" t="s">
        <v>307</v>
      </c>
      <c r="E225" s="57">
        <v>200</v>
      </c>
      <c r="F225" s="60">
        <v>1548.7</v>
      </c>
      <c r="G225" s="54">
        <v>1282.0999999999999</v>
      </c>
      <c r="H225" s="55">
        <v>1282.0999999999999</v>
      </c>
    </row>
    <row r="226" spans="1:23" ht="92.25" customHeight="1">
      <c r="A226" s="17" t="s">
        <v>500</v>
      </c>
      <c r="B226" s="58" t="s">
        <v>98</v>
      </c>
      <c r="C226" s="58" t="s">
        <v>98</v>
      </c>
      <c r="D226" s="19" t="s">
        <v>21</v>
      </c>
      <c r="E226" s="57">
        <v>200</v>
      </c>
      <c r="F226" s="60">
        <v>600</v>
      </c>
      <c r="G226" s="54">
        <v>624</v>
      </c>
      <c r="H226" s="55">
        <v>649</v>
      </c>
    </row>
    <row r="227" spans="1:23" ht="83.25" customHeight="1">
      <c r="A227" s="17" t="s">
        <v>371</v>
      </c>
      <c r="B227" s="58" t="s">
        <v>98</v>
      </c>
      <c r="C227" s="58" t="s">
        <v>98</v>
      </c>
      <c r="D227" s="58" t="s">
        <v>244</v>
      </c>
      <c r="E227" s="57">
        <v>200</v>
      </c>
      <c r="F227" s="59">
        <v>181.8</v>
      </c>
      <c r="G227" s="54">
        <v>100</v>
      </c>
      <c r="H227" s="55">
        <v>0</v>
      </c>
    </row>
    <row r="228" spans="1:23" ht="31.5">
      <c r="A228" s="17" t="s">
        <v>370</v>
      </c>
      <c r="B228" s="58" t="s">
        <v>98</v>
      </c>
      <c r="C228" s="58" t="s">
        <v>98</v>
      </c>
      <c r="D228" s="58" t="s">
        <v>307</v>
      </c>
      <c r="E228" s="57">
        <v>200</v>
      </c>
      <c r="F228" s="60">
        <v>129.80000000000001</v>
      </c>
      <c r="G228" s="54">
        <v>1.3</v>
      </c>
      <c r="H228" s="55">
        <v>1.3</v>
      </c>
    </row>
    <row r="229" spans="1:23" ht="98.25" customHeight="1">
      <c r="A229" s="16" t="s">
        <v>20</v>
      </c>
      <c r="B229" s="19" t="s">
        <v>98</v>
      </c>
      <c r="C229" s="19" t="s">
        <v>98</v>
      </c>
      <c r="D229" s="19" t="s">
        <v>21</v>
      </c>
      <c r="E229" s="57">
        <v>200</v>
      </c>
      <c r="F229" s="56">
        <v>0.6</v>
      </c>
      <c r="G229" s="54">
        <v>0.6</v>
      </c>
      <c r="H229" s="55">
        <v>0.6</v>
      </c>
      <c r="W229" s="2"/>
    </row>
    <row r="230" spans="1:23" ht="47.25" hidden="1" customHeight="1">
      <c r="A230" s="17" t="s">
        <v>245</v>
      </c>
      <c r="B230" s="58" t="s">
        <v>98</v>
      </c>
      <c r="C230" s="58" t="s">
        <v>98</v>
      </c>
      <c r="D230" s="58" t="s">
        <v>246</v>
      </c>
      <c r="E230" s="57">
        <v>200</v>
      </c>
      <c r="F230" s="60">
        <v>0</v>
      </c>
      <c r="G230" s="54"/>
      <c r="H230" s="55"/>
    </row>
    <row r="231" spans="1:23" ht="31.5">
      <c r="A231" s="17" t="s">
        <v>346</v>
      </c>
      <c r="B231" s="58" t="s">
        <v>98</v>
      </c>
      <c r="C231" s="58" t="s">
        <v>98</v>
      </c>
      <c r="D231" s="58" t="s">
        <v>347</v>
      </c>
      <c r="E231" s="57"/>
      <c r="F231" s="60">
        <f>F232</f>
        <v>230</v>
      </c>
      <c r="G231" s="59">
        <f t="shared" ref="G231:H231" si="64">G232</f>
        <v>100</v>
      </c>
      <c r="H231" s="59">
        <f t="shared" si="64"/>
        <v>0</v>
      </c>
    </row>
    <row r="232" spans="1:23" ht="52.5" customHeight="1">
      <c r="A232" s="16" t="s">
        <v>349</v>
      </c>
      <c r="B232" s="58" t="s">
        <v>98</v>
      </c>
      <c r="C232" s="58" t="s">
        <v>98</v>
      </c>
      <c r="D232" s="58" t="s">
        <v>348</v>
      </c>
      <c r="E232" s="57"/>
      <c r="F232" s="60">
        <f>F233+F234</f>
        <v>230</v>
      </c>
      <c r="G232" s="59">
        <f t="shared" ref="G232:H232" si="65">G233+G234</f>
        <v>100</v>
      </c>
      <c r="H232" s="60">
        <f t="shared" si="65"/>
        <v>0</v>
      </c>
      <c r="I232" s="86"/>
      <c r="J232" s="86"/>
    </row>
    <row r="233" spans="1:23" ht="97.5" customHeight="1">
      <c r="A233" s="15" t="s">
        <v>360</v>
      </c>
      <c r="B233" s="58" t="s">
        <v>98</v>
      </c>
      <c r="C233" s="58" t="s">
        <v>98</v>
      </c>
      <c r="D233" s="58" t="s">
        <v>350</v>
      </c>
      <c r="E233" s="57">
        <v>200</v>
      </c>
      <c r="F233" s="60">
        <v>230</v>
      </c>
      <c r="G233" s="54">
        <v>100</v>
      </c>
      <c r="H233" s="55">
        <v>0</v>
      </c>
      <c r="I233" s="86"/>
      <c r="J233" s="86"/>
    </row>
    <row r="234" spans="1:23" ht="69.75" customHeight="1">
      <c r="A234" s="15" t="s">
        <v>239</v>
      </c>
      <c r="B234" s="58" t="s">
        <v>98</v>
      </c>
      <c r="C234" s="58" t="s">
        <v>98</v>
      </c>
      <c r="D234" s="58" t="s">
        <v>350</v>
      </c>
      <c r="E234" s="57">
        <v>800</v>
      </c>
      <c r="F234" s="60">
        <v>0</v>
      </c>
      <c r="G234" s="54">
        <v>0</v>
      </c>
      <c r="H234" s="55">
        <v>0</v>
      </c>
      <c r="I234" s="86"/>
      <c r="J234" s="86"/>
    </row>
    <row r="235" spans="1:23" ht="100.5" customHeight="1">
      <c r="A235" s="18" t="s">
        <v>361</v>
      </c>
      <c r="B235" s="58" t="s">
        <v>98</v>
      </c>
      <c r="C235" s="58" t="s">
        <v>98</v>
      </c>
      <c r="D235" s="58" t="s">
        <v>247</v>
      </c>
      <c r="E235" s="57"/>
      <c r="F235" s="60">
        <f>F236+F238</f>
        <v>10</v>
      </c>
      <c r="G235" s="59">
        <f t="shared" ref="G235:H235" si="66">G236+G238</f>
        <v>10</v>
      </c>
      <c r="H235" s="60">
        <f t="shared" si="66"/>
        <v>10</v>
      </c>
    </row>
    <row r="236" spans="1:23" ht="63" customHeight="1">
      <c r="A236" s="64" t="s">
        <v>309</v>
      </c>
      <c r="B236" s="58" t="s">
        <v>98</v>
      </c>
      <c r="C236" s="58" t="s">
        <v>98</v>
      </c>
      <c r="D236" s="58" t="s">
        <v>248</v>
      </c>
      <c r="E236" s="57"/>
      <c r="F236" s="60">
        <f>F237</f>
        <v>5</v>
      </c>
      <c r="G236" s="59">
        <f t="shared" ref="G236:H236" si="67">G237</f>
        <v>5</v>
      </c>
      <c r="H236" s="60">
        <f t="shared" si="67"/>
        <v>5</v>
      </c>
    </row>
    <row r="237" spans="1:23" ht="69" customHeight="1">
      <c r="A237" s="64" t="s">
        <v>249</v>
      </c>
      <c r="B237" s="58" t="s">
        <v>98</v>
      </c>
      <c r="C237" s="58" t="s">
        <v>98</v>
      </c>
      <c r="D237" s="58" t="s">
        <v>250</v>
      </c>
      <c r="E237" s="57">
        <v>200</v>
      </c>
      <c r="F237" s="60">
        <v>5</v>
      </c>
      <c r="G237" s="54">
        <v>5</v>
      </c>
      <c r="H237" s="55">
        <v>5</v>
      </c>
    </row>
    <row r="238" spans="1:23" ht="37.5" customHeight="1">
      <c r="A238" s="64" t="s">
        <v>308</v>
      </c>
      <c r="B238" s="58" t="s">
        <v>98</v>
      </c>
      <c r="C238" s="58" t="s">
        <v>98</v>
      </c>
      <c r="D238" s="58" t="s">
        <v>251</v>
      </c>
      <c r="E238" s="57"/>
      <c r="F238" s="60">
        <f>F239</f>
        <v>5</v>
      </c>
      <c r="G238" s="59">
        <f t="shared" ref="G238:H238" si="68">G239</f>
        <v>5</v>
      </c>
      <c r="H238" s="60">
        <f t="shared" si="68"/>
        <v>5</v>
      </c>
    </row>
    <row r="239" spans="1:23" ht="69" customHeight="1">
      <c r="A239" s="64" t="s">
        <v>252</v>
      </c>
      <c r="B239" s="58" t="s">
        <v>98</v>
      </c>
      <c r="C239" s="58" t="s">
        <v>98</v>
      </c>
      <c r="D239" s="58" t="s">
        <v>253</v>
      </c>
      <c r="E239" s="57">
        <v>200</v>
      </c>
      <c r="F239" s="60">
        <v>5</v>
      </c>
      <c r="G239" s="54">
        <v>5</v>
      </c>
      <c r="H239" s="55">
        <v>5</v>
      </c>
    </row>
    <row r="240" spans="1:23" ht="27" customHeight="1">
      <c r="A240" s="64" t="s">
        <v>254</v>
      </c>
      <c r="B240" s="58" t="s">
        <v>98</v>
      </c>
      <c r="C240" s="58" t="s">
        <v>96</v>
      </c>
      <c r="D240" s="58"/>
      <c r="E240" s="57"/>
      <c r="F240" s="60">
        <f>F241</f>
        <v>8929.35</v>
      </c>
      <c r="G240" s="59">
        <f t="shared" ref="G240:H240" si="69">G241</f>
        <v>7447.4</v>
      </c>
      <c r="H240" s="60">
        <f t="shared" si="69"/>
        <v>7609.4</v>
      </c>
    </row>
    <row r="241" spans="1:10" ht="48.75" customHeight="1">
      <c r="A241" s="14" t="s">
        <v>285</v>
      </c>
      <c r="B241" s="58" t="s">
        <v>98</v>
      </c>
      <c r="C241" s="58" t="s">
        <v>96</v>
      </c>
      <c r="D241" s="58" t="s">
        <v>136</v>
      </c>
      <c r="E241" s="57"/>
      <c r="F241" s="60">
        <f>F242+F245</f>
        <v>8929.35</v>
      </c>
      <c r="G241" s="59">
        <f t="shared" ref="G241:H241" si="70">G242+G245</f>
        <v>7447.4</v>
      </c>
      <c r="H241" s="60">
        <f t="shared" si="70"/>
        <v>7609.4</v>
      </c>
    </row>
    <row r="242" spans="1:10" ht="31.5">
      <c r="A242" s="15" t="s">
        <v>196</v>
      </c>
      <c r="B242" s="58" t="s">
        <v>98</v>
      </c>
      <c r="C242" s="58" t="s">
        <v>96</v>
      </c>
      <c r="D242" s="58" t="s">
        <v>138</v>
      </c>
      <c r="E242" s="57"/>
      <c r="F242" s="60">
        <f>F243</f>
        <v>45.7</v>
      </c>
      <c r="G242" s="59">
        <f t="shared" ref="G242:H243" si="71">G243</f>
        <v>45.7</v>
      </c>
      <c r="H242" s="60">
        <f t="shared" si="71"/>
        <v>0</v>
      </c>
    </row>
    <row r="243" spans="1:10" ht="36.75" customHeight="1">
      <c r="A243" s="15" t="s">
        <v>208</v>
      </c>
      <c r="B243" s="58" t="s">
        <v>98</v>
      </c>
      <c r="C243" s="58" t="s">
        <v>96</v>
      </c>
      <c r="D243" s="58" t="s">
        <v>209</v>
      </c>
      <c r="E243" s="57"/>
      <c r="F243" s="60">
        <f>F244</f>
        <v>45.7</v>
      </c>
      <c r="G243" s="59">
        <f t="shared" si="71"/>
        <v>45.7</v>
      </c>
      <c r="H243" s="60">
        <f t="shared" si="71"/>
        <v>0</v>
      </c>
    </row>
    <row r="244" spans="1:10" ht="90" customHeight="1">
      <c r="A244" s="17" t="s">
        <v>255</v>
      </c>
      <c r="B244" s="58" t="s">
        <v>98</v>
      </c>
      <c r="C244" s="58" t="s">
        <v>96</v>
      </c>
      <c r="D244" s="58" t="s">
        <v>256</v>
      </c>
      <c r="E244" s="57">
        <v>200</v>
      </c>
      <c r="F244" s="60">
        <v>45.7</v>
      </c>
      <c r="G244" s="54">
        <v>45.7</v>
      </c>
      <c r="H244" s="55">
        <v>0</v>
      </c>
    </row>
    <row r="245" spans="1:10" ht="65.25" customHeight="1">
      <c r="A245" s="17" t="s">
        <v>257</v>
      </c>
      <c r="B245" s="58" t="s">
        <v>98</v>
      </c>
      <c r="C245" s="58" t="s">
        <v>96</v>
      </c>
      <c r="D245" s="58" t="s">
        <v>258</v>
      </c>
      <c r="E245" s="57"/>
      <c r="F245" s="60">
        <f>F246+F247+F248+F249+F251+F250</f>
        <v>8883.65</v>
      </c>
      <c r="G245" s="59">
        <f t="shared" ref="G245:H245" si="72">G246+G247+G248+G249+G251+G250</f>
        <v>7401.7</v>
      </c>
      <c r="H245" s="60">
        <f t="shared" si="72"/>
        <v>7609.4</v>
      </c>
      <c r="J245" s="44"/>
    </row>
    <row r="246" spans="1:10" ht="141.75">
      <c r="A246" s="17" t="s">
        <v>259</v>
      </c>
      <c r="B246" s="58" t="s">
        <v>98</v>
      </c>
      <c r="C246" s="58" t="s">
        <v>96</v>
      </c>
      <c r="D246" s="58" t="s">
        <v>260</v>
      </c>
      <c r="E246" s="57">
        <v>100</v>
      </c>
      <c r="F246" s="60">
        <v>1942.7</v>
      </c>
      <c r="G246" s="54">
        <v>1987.1</v>
      </c>
      <c r="H246" s="55">
        <v>2030.3</v>
      </c>
      <c r="J246" s="44"/>
    </row>
    <row r="247" spans="1:10" ht="78.75">
      <c r="A247" s="17" t="s">
        <v>261</v>
      </c>
      <c r="B247" s="58" t="s">
        <v>98</v>
      </c>
      <c r="C247" s="58" t="s">
        <v>96</v>
      </c>
      <c r="D247" s="58" t="s">
        <v>260</v>
      </c>
      <c r="E247" s="57">
        <v>200</v>
      </c>
      <c r="F247" s="60">
        <v>435.1</v>
      </c>
      <c r="G247" s="54">
        <v>51.9</v>
      </c>
      <c r="H247" s="55">
        <v>53.9</v>
      </c>
    </row>
    <row r="248" spans="1:10" ht="47.25">
      <c r="A248" s="17" t="s">
        <v>262</v>
      </c>
      <c r="B248" s="58" t="s">
        <v>98</v>
      </c>
      <c r="C248" s="58" t="s">
        <v>96</v>
      </c>
      <c r="D248" s="58" t="s">
        <v>260</v>
      </c>
      <c r="E248" s="57">
        <v>800</v>
      </c>
      <c r="F248" s="60">
        <v>5.4</v>
      </c>
      <c r="G248" s="54">
        <v>0</v>
      </c>
      <c r="H248" s="55">
        <v>0</v>
      </c>
    </row>
    <row r="249" spans="1:10" ht="157.5">
      <c r="A249" s="17" t="s">
        <v>372</v>
      </c>
      <c r="B249" s="58" t="s">
        <v>98</v>
      </c>
      <c r="C249" s="58" t="s">
        <v>96</v>
      </c>
      <c r="D249" s="58" t="s">
        <v>264</v>
      </c>
      <c r="E249" s="57">
        <v>100</v>
      </c>
      <c r="F249" s="60">
        <v>5303.2</v>
      </c>
      <c r="G249" s="54">
        <v>5362.7</v>
      </c>
      <c r="H249" s="55">
        <v>5525.2</v>
      </c>
    </row>
    <row r="250" spans="1:10" ht="94.5" hidden="1">
      <c r="A250" s="17" t="s">
        <v>263</v>
      </c>
      <c r="B250" s="58" t="s">
        <v>98</v>
      </c>
      <c r="C250" s="58" t="s">
        <v>96</v>
      </c>
      <c r="D250" s="58" t="s">
        <v>310</v>
      </c>
      <c r="E250" s="57">
        <v>100</v>
      </c>
      <c r="F250" s="60"/>
      <c r="G250" s="54"/>
      <c r="H250" s="55"/>
    </row>
    <row r="251" spans="1:10" ht="94.5">
      <c r="A251" s="17" t="s">
        <v>263</v>
      </c>
      <c r="B251" s="58" t="s">
        <v>98</v>
      </c>
      <c r="C251" s="58" t="s">
        <v>96</v>
      </c>
      <c r="D251" s="58" t="s">
        <v>264</v>
      </c>
      <c r="E251" s="57">
        <v>200</v>
      </c>
      <c r="F251" s="60">
        <v>1197.25</v>
      </c>
      <c r="G251" s="54">
        <v>0</v>
      </c>
      <c r="H251" s="55">
        <v>0</v>
      </c>
    </row>
    <row r="252" spans="1:10" ht="12.75" customHeight="1">
      <c r="A252" s="117" t="s">
        <v>265</v>
      </c>
      <c r="B252" s="107" t="s">
        <v>100</v>
      </c>
      <c r="C252" s="107"/>
      <c r="D252" s="107"/>
      <c r="E252" s="108"/>
      <c r="F252" s="109">
        <f>F254+F281</f>
        <v>24475.199999999997</v>
      </c>
      <c r="G252" s="124">
        <f>G254+G281</f>
        <v>20659.599999999999</v>
      </c>
      <c r="H252" s="109">
        <f>H254+H281</f>
        <v>23726.399999999998</v>
      </c>
    </row>
    <row r="253" spans="1:10" ht="12.75" customHeight="1">
      <c r="A253" s="117"/>
      <c r="B253" s="107"/>
      <c r="C253" s="107"/>
      <c r="D253" s="107"/>
      <c r="E253" s="108"/>
      <c r="F253" s="109"/>
      <c r="G253" s="124"/>
      <c r="H253" s="109"/>
    </row>
    <row r="254" spans="1:10" ht="15.75">
      <c r="A254" s="64" t="s">
        <v>266</v>
      </c>
      <c r="B254" s="58" t="s">
        <v>100</v>
      </c>
      <c r="C254" s="58" t="s">
        <v>92</v>
      </c>
      <c r="D254" s="58"/>
      <c r="E254" s="57"/>
      <c r="F254" s="60">
        <f>F255+F277</f>
        <v>21582.1</v>
      </c>
      <c r="G254" s="59">
        <f>G255+G277</f>
        <v>18017.699999999997</v>
      </c>
      <c r="H254" s="60">
        <f>H255+H277</f>
        <v>21026.799999999999</v>
      </c>
    </row>
    <row r="255" spans="1:10" ht="69" customHeight="1">
      <c r="A255" s="14" t="s">
        <v>306</v>
      </c>
      <c r="B255" s="58" t="s">
        <v>100</v>
      </c>
      <c r="C255" s="58" t="s">
        <v>92</v>
      </c>
      <c r="D255" s="58" t="s">
        <v>232</v>
      </c>
      <c r="E255" s="57"/>
      <c r="F255" s="60">
        <f>F256+F266</f>
        <v>17383</v>
      </c>
      <c r="G255" s="59">
        <f t="shared" ref="G255:H255" si="73">G256+G266</f>
        <v>13549.199999999999</v>
      </c>
      <c r="H255" s="60">
        <f t="shared" si="73"/>
        <v>13558.3</v>
      </c>
    </row>
    <row r="256" spans="1:10" ht="74.25" customHeight="1">
      <c r="A256" s="15" t="s">
        <v>267</v>
      </c>
      <c r="B256" s="58" t="s">
        <v>100</v>
      </c>
      <c r="C256" s="58" t="s">
        <v>92</v>
      </c>
      <c r="D256" s="58" t="s">
        <v>268</v>
      </c>
      <c r="E256" s="57"/>
      <c r="F256" s="60">
        <f>F257+F259+F260+F261+F262+F263+F264+F265</f>
        <v>13282.400000000001</v>
      </c>
      <c r="G256" s="59">
        <f t="shared" ref="G256:H256" si="74">G257+G259+G260+G261</f>
        <v>9886.2999999999993</v>
      </c>
      <c r="H256" s="60">
        <f t="shared" si="74"/>
        <v>9892</v>
      </c>
    </row>
    <row r="257" spans="1:10" ht="44.25" customHeight="1">
      <c r="A257" s="81" t="s">
        <v>269</v>
      </c>
      <c r="B257" s="107" t="s">
        <v>100</v>
      </c>
      <c r="C257" s="107" t="s">
        <v>92</v>
      </c>
      <c r="D257" s="107" t="s">
        <v>270</v>
      </c>
      <c r="E257" s="108">
        <v>100</v>
      </c>
      <c r="F257" s="109">
        <v>8596</v>
      </c>
      <c r="G257" s="122">
        <v>9491.2999999999993</v>
      </c>
      <c r="H257" s="123">
        <v>9493.9</v>
      </c>
    </row>
    <row r="258" spans="1:10" ht="116.25" customHeight="1">
      <c r="A258" s="99" t="s">
        <v>362</v>
      </c>
      <c r="B258" s="107"/>
      <c r="C258" s="107"/>
      <c r="D258" s="107"/>
      <c r="E258" s="108"/>
      <c r="F258" s="109"/>
      <c r="G258" s="122"/>
      <c r="H258" s="123"/>
    </row>
    <row r="259" spans="1:10" ht="84.75" customHeight="1">
      <c r="A259" s="15" t="s">
        <v>363</v>
      </c>
      <c r="B259" s="58" t="s">
        <v>100</v>
      </c>
      <c r="C259" s="58" t="s">
        <v>92</v>
      </c>
      <c r="D259" s="58" t="s">
        <v>270</v>
      </c>
      <c r="E259" s="57">
        <v>200</v>
      </c>
      <c r="F259" s="60">
        <v>2418.6999999999998</v>
      </c>
      <c r="G259" s="54">
        <v>395</v>
      </c>
      <c r="H259" s="55">
        <v>398.1</v>
      </c>
    </row>
    <row r="260" spans="1:10" ht="24.75" hidden="1" customHeight="1">
      <c r="A260" s="15" t="s">
        <v>364</v>
      </c>
      <c r="B260" s="58" t="s">
        <v>100</v>
      </c>
      <c r="C260" s="58" t="s">
        <v>92</v>
      </c>
      <c r="D260" s="58" t="s">
        <v>271</v>
      </c>
      <c r="E260" s="57">
        <v>200</v>
      </c>
      <c r="F260" s="60">
        <v>0</v>
      </c>
      <c r="G260" s="54"/>
      <c r="H260" s="55"/>
    </row>
    <row r="261" spans="1:10" ht="48.75" customHeight="1">
      <c r="A261" s="15" t="s">
        <v>365</v>
      </c>
      <c r="B261" s="58" t="s">
        <v>100</v>
      </c>
      <c r="C261" s="58" t="s">
        <v>92</v>
      </c>
      <c r="D261" s="58" t="s">
        <v>270</v>
      </c>
      <c r="E261" s="57">
        <v>800</v>
      </c>
      <c r="F261" s="60">
        <v>170</v>
      </c>
      <c r="G261" s="54">
        <v>0</v>
      </c>
      <c r="H261" s="55">
        <v>0</v>
      </c>
    </row>
    <row r="262" spans="1:10" ht="2.25" hidden="1" customHeight="1">
      <c r="A262" s="15" t="s">
        <v>410</v>
      </c>
      <c r="B262" s="58" t="s">
        <v>100</v>
      </c>
      <c r="C262" s="58" t="s">
        <v>92</v>
      </c>
      <c r="D262" s="58" t="s">
        <v>411</v>
      </c>
      <c r="E262" s="57">
        <v>200</v>
      </c>
      <c r="F262" s="60">
        <v>0</v>
      </c>
      <c r="G262" s="54">
        <v>0</v>
      </c>
      <c r="H262" s="55">
        <v>0</v>
      </c>
    </row>
    <row r="263" spans="1:10" ht="100.5" customHeight="1">
      <c r="A263" s="15" t="s">
        <v>456</v>
      </c>
      <c r="B263" s="58" t="s">
        <v>100</v>
      </c>
      <c r="C263" s="58" t="s">
        <v>92</v>
      </c>
      <c r="D263" s="58" t="s">
        <v>457</v>
      </c>
      <c r="E263" s="57">
        <v>200</v>
      </c>
      <c r="F263" s="60">
        <v>0</v>
      </c>
      <c r="G263" s="54">
        <v>0</v>
      </c>
      <c r="H263" s="55">
        <v>0</v>
      </c>
    </row>
    <row r="264" spans="1:10" ht="104.25" customHeight="1">
      <c r="A264" s="35" t="s">
        <v>502</v>
      </c>
      <c r="B264" s="19" t="s">
        <v>100</v>
      </c>
      <c r="C264" s="19" t="s">
        <v>92</v>
      </c>
      <c r="D264" s="26" t="s">
        <v>503</v>
      </c>
      <c r="E264" s="20">
        <v>500</v>
      </c>
      <c r="F264" s="91">
        <v>2002.5</v>
      </c>
      <c r="G264" s="92">
        <v>0</v>
      </c>
      <c r="H264" s="93">
        <v>0</v>
      </c>
    </row>
    <row r="265" spans="1:10" ht="93" customHeight="1">
      <c r="A265" s="35" t="s">
        <v>513</v>
      </c>
      <c r="B265" s="19" t="s">
        <v>100</v>
      </c>
      <c r="C265" s="19" t="s">
        <v>92</v>
      </c>
      <c r="D265" s="21" t="s">
        <v>508</v>
      </c>
      <c r="E265" s="20">
        <v>500</v>
      </c>
      <c r="F265" s="102">
        <v>95.2</v>
      </c>
      <c r="G265" s="102">
        <v>0</v>
      </c>
      <c r="H265" s="102">
        <v>0</v>
      </c>
    </row>
    <row r="266" spans="1:10" ht="36.75" customHeight="1">
      <c r="A266" s="15" t="s">
        <v>272</v>
      </c>
      <c r="B266" s="58" t="s">
        <v>100</v>
      </c>
      <c r="C266" s="58" t="s">
        <v>92</v>
      </c>
      <c r="D266" s="58" t="s">
        <v>273</v>
      </c>
      <c r="E266" s="57"/>
      <c r="F266" s="60">
        <f>F269+F270+F271+F273+F274+F275+F272+F276</f>
        <v>4100.6000000000004</v>
      </c>
      <c r="G266" s="59">
        <f t="shared" ref="G266:H266" si="75">G269+G270+G271+G273+G274+G275</f>
        <v>3662.9</v>
      </c>
      <c r="H266" s="60">
        <f t="shared" si="75"/>
        <v>3666.3</v>
      </c>
    </row>
    <row r="267" spans="1:10" ht="47.25" hidden="1">
      <c r="A267" s="15" t="s">
        <v>315</v>
      </c>
      <c r="B267" s="58" t="s">
        <v>100</v>
      </c>
      <c r="C267" s="58" t="s">
        <v>92</v>
      </c>
      <c r="D267" s="58" t="s">
        <v>313</v>
      </c>
      <c r="E267" s="57">
        <v>200</v>
      </c>
      <c r="F267" s="60"/>
      <c r="G267" s="59"/>
      <c r="H267" s="60"/>
    </row>
    <row r="268" spans="1:10" ht="25.5" hidden="1" customHeight="1">
      <c r="A268" s="15" t="s">
        <v>316</v>
      </c>
      <c r="B268" s="58" t="s">
        <v>100</v>
      </c>
      <c r="C268" s="58" t="s">
        <v>92</v>
      </c>
      <c r="D268" s="58" t="s">
        <v>314</v>
      </c>
      <c r="E268" s="57">
        <v>200</v>
      </c>
      <c r="F268" s="60"/>
      <c r="G268" s="59"/>
      <c r="H268" s="60"/>
    </row>
    <row r="269" spans="1:10" ht="141.75">
      <c r="A269" s="64" t="s">
        <v>274</v>
      </c>
      <c r="B269" s="58" t="s">
        <v>100</v>
      </c>
      <c r="C269" s="58" t="s">
        <v>92</v>
      </c>
      <c r="D269" s="58" t="s">
        <v>275</v>
      </c>
      <c r="E269" s="57">
        <v>100</v>
      </c>
      <c r="F269" s="60">
        <v>3255</v>
      </c>
      <c r="G269" s="54">
        <v>3575.3</v>
      </c>
      <c r="H269" s="55">
        <v>3575.3</v>
      </c>
      <c r="J269" s="44"/>
    </row>
    <row r="270" spans="1:10" ht="82.5" customHeight="1">
      <c r="A270" s="15" t="s">
        <v>276</v>
      </c>
      <c r="B270" s="58" t="s">
        <v>100</v>
      </c>
      <c r="C270" s="58" t="s">
        <v>92</v>
      </c>
      <c r="D270" s="58" t="s">
        <v>275</v>
      </c>
      <c r="E270" s="57">
        <v>200</v>
      </c>
      <c r="F270" s="60">
        <v>845.6</v>
      </c>
      <c r="G270" s="54">
        <v>87.6</v>
      </c>
      <c r="H270" s="55">
        <v>91</v>
      </c>
    </row>
    <row r="271" spans="1:10" ht="46.5" customHeight="1">
      <c r="A271" s="15" t="s">
        <v>366</v>
      </c>
      <c r="B271" s="58" t="s">
        <v>100</v>
      </c>
      <c r="C271" s="58" t="s">
        <v>92</v>
      </c>
      <c r="D271" s="58" t="s">
        <v>275</v>
      </c>
      <c r="E271" s="57">
        <v>800</v>
      </c>
      <c r="F271" s="60">
        <v>0</v>
      </c>
      <c r="G271" s="54">
        <v>0</v>
      </c>
      <c r="H271" s="55">
        <v>0</v>
      </c>
    </row>
    <row r="272" spans="1:10" ht="126" hidden="1">
      <c r="A272" s="29" t="s">
        <v>412</v>
      </c>
      <c r="B272" s="19" t="s">
        <v>100</v>
      </c>
      <c r="C272" s="19" t="s">
        <v>92</v>
      </c>
      <c r="D272" s="21" t="s">
        <v>413</v>
      </c>
      <c r="E272" s="20">
        <v>200</v>
      </c>
      <c r="F272" s="56">
        <v>0</v>
      </c>
      <c r="G272" s="61">
        <v>0</v>
      </c>
      <c r="H272" s="56">
        <v>0</v>
      </c>
    </row>
    <row r="273" spans="1:8" ht="111" customHeight="1">
      <c r="A273" s="15" t="s">
        <v>343</v>
      </c>
      <c r="B273" s="58" t="s">
        <v>100</v>
      </c>
      <c r="C273" s="58" t="s">
        <v>92</v>
      </c>
      <c r="D273" s="58" t="s">
        <v>311</v>
      </c>
      <c r="E273" s="57">
        <v>200</v>
      </c>
      <c r="F273" s="60">
        <v>0</v>
      </c>
      <c r="G273" s="54">
        <v>0</v>
      </c>
      <c r="H273" s="55">
        <v>0</v>
      </c>
    </row>
    <row r="274" spans="1:8" ht="110.25" hidden="1" customHeight="1">
      <c r="A274" s="15" t="s">
        <v>312</v>
      </c>
      <c r="B274" s="26" t="s">
        <v>100</v>
      </c>
      <c r="C274" s="26" t="s">
        <v>92</v>
      </c>
      <c r="D274" s="26" t="s">
        <v>311</v>
      </c>
      <c r="E274" s="57">
        <v>200</v>
      </c>
      <c r="F274" s="60">
        <v>0</v>
      </c>
      <c r="G274" s="54">
        <v>0</v>
      </c>
      <c r="H274" s="55">
        <v>0</v>
      </c>
    </row>
    <row r="275" spans="1:8" ht="141" hidden="1" customHeight="1">
      <c r="A275" s="16" t="s">
        <v>373</v>
      </c>
      <c r="B275" s="19" t="s">
        <v>100</v>
      </c>
      <c r="C275" s="19" t="s">
        <v>92</v>
      </c>
      <c r="D275" s="26" t="s">
        <v>311</v>
      </c>
      <c r="E275" s="20">
        <v>500</v>
      </c>
      <c r="F275" s="56">
        <v>0</v>
      </c>
      <c r="G275" s="54">
        <v>0</v>
      </c>
      <c r="H275" s="55">
        <v>0</v>
      </c>
    </row>
    <row r="276" spans="1:8" ht="96" hidden="1" customHeight="1">
      <c r="A276" s="35" t="s">
        <v>502</v>
      </c>
      <c r="B276" s="19" t="s">
        <v>100</v>
      </c>
      <c r="C276" s="19" t="s">
        <v>92</v>
      </c>
      <c r="D276" s="26" t="s">
        <v>503</v>
      </c>
      <c r="E276" s="20">
        <v>500</v>
      </c>
      <c r="F276" s="56"/>
      <c r="G276" s="61">
        <v>0</v>
      </c>
      <c r="H276" s="56">
        <v>0</v>
      </c>
    </row>
    <row r="277" spans="1:8" ht="144.75" customHeight="1">
      <c r="A277" s="14" t="s">
        <v>357</v>
      </c>
      <c r="B277" s="19" t="s">
        <v>100</v>
      </c>
      <c r="C277" s="19" t="s">
        <v>92</v>
      </c>
      <c r="D277" s="26" t="s">
        <v>122</v>
      </c>
      <c r="E277" s="20"/>
      <c r="F277" s="56">
        <f>F278</f>
        <v>4199.1000000000004</v>
      </c>
      <c r="G277" s="61">
        <f t="shared" ref="G277:H277" si="76">G278</f>
        <v>4468.5</v>
      </c>
      <c r="H277" s="56">
        <f t="shared" si="76"/>
        <v>7468.5</v>
      </c>
    </row>
    <row r="278" spans="1:8" ht="123" customHeight="1">
      <c r="A278" s="15" t="s">
        <v>74</v>
      </c>
      <c r="B278" s="58" t="s">
        <v>100</v>
      </c>
      <c r="C278" s="58" t="s">
        <v>92</v>
      </c>
      <c r="D278" s="58" t="s">
        <v>75</v>
      </c>
      <c r="E278" s="20"/>
      <c r="F278" s="56">
        <f>F279+F280</f>
        <v>4199.1000000000004</v>
      </c>
      <c r="G278" s="56">
        <f t="shared" ref="G278:H278" si="77">G279+G280</f>
        <v>4468.5</v>
      </c>
      <c r="H278" s="56">
        <f t="shared" si="77"/>
        <v>7468.5</v>
      </c>
    </row>
    <row r="279" spans="1:8" ht="45.75" customHeight="1">
      <c r="A279" s="27" t="s">
        <v>24</v>
      </c>
      <c r="B279" s="58" t="s">
        <v>100</v>
      </c>
      <c r="C279" s="58" t="s">
        <v>92</v>
      </c>
      <c r="D279" s="58" t="s">
        <v>322</v>
      </c>
      <c r="E279" s="57">
        <v>500</v>
      </c>
      <c r="F279" s="60">
        <v>4199.1000000000004</v>
      </c>
      <c r="G279" s="59">
        <v>4468.5</v>
      </c>
      <c r="H279" s="60">
        <v>4468.5</v>
      </c>
    </row>
    <row r="280" spans="1:8" ht="63" hidden="1">
      <c r="A280" s="40" t="s">
        <v>468</v>
      </c>
      <c r="B280" s="19" t="s">
        <v>100</v>
      </c>
      <c r="C280" s="19" t="s">
        <v>92</v>
      </c>
      <c r="D280" s="21" t="s">
        <v>490</v>
      </c>
      <c r="E280" s="20">
        <v>500</v>
      </c>
      <c r="F280" s="56">
        <v>0</v>
      </c>
      <c r="G280" s="61">
        <v>0</v>
      </c>
      <c r="H280" s="56">
        <v>3000</v>
      </c>
    </row>
    <row r="281" spans="1:8" ht="31.5">
      <c r="A281" s="62" t="s">
        <v>0</v>
      </c>
      <c r="B281" s="58" t="s">
        <v>100</v>
      </c>
      <c r="C281" s="58" t="s">
        <v>94</v>
      </c>
      <c r="D281" s="58"/>
      <c r="E281" s="57"/>
      <c r="F281" s="60">
        <f>F282</f>
        <v>2893.1</v>
      </c>
      <c r="G281" s="59">
        <f t="shared" ref="G281:H282" si="78">G282</f>
        <v>2641.8999999999996</v>
      </c>
      <c r="H281" s="60">
        <f t="shared" si="78"/>
        <v>2699.5999999999995</v>
      </c>
    </row>
    <row r="282" spans="1:8" ht="63">
      <c r="A282" s="14" t="s">
        <v>317</v>
      </c>
      <c r="B282" s="58" t="s">
        <v>100</v>
      </c>
      <c r="C282" s="58" t="s">
        <v>94</v>
      </c>
      <c r="D282" s="58" t="s">
        <v>232</v>
      </c>
      <c r="E282" s="57"/>
      <c r="F282" s="60">
        <f>F283</f>
        <v>2893.1</v>
      </c>
      <c r="G282" s="59">
        <f t="shared" si="78"/>
        <v>2641.8999999999996</v>
      </c>
      <c r="H282" s="60">
        <f t="shared" si="78"/>
        <v>2699.5999999999995</v>
      </c>
    </row>
    <row r="283" spans="1:8" ht="47.25">
      <c r="A283" s="15" t="s">
        <v>110</v>
      </c>
      <c r="B283" s="58" t="s">
        <v>100</v>
      </c>
      <c r="C283" s="58" t="s">
        <v>94</v>
      </c>
      <c r="D283" s="58" t="s">
        <v>1</v>
      </c>
      <c r="E283" s="57"/>
      <c r="F283" s="60">
        <f>F284+F286+F287+F288+F289</f>
        <v>2893.1</v>
      </c>
      <c r="G283" s="59">
        <f>G284+G286+G287+G288+G289</f>
        <v>2641.8999999999996</v>
      </c>
      <c r="H283" s="60">
        <f>H284+H286+H287+H288+H289</f>
        <v>2699.5999999999995</v>
      </c>
    </row>
    <row r="284" spans="1:8" ht="31.5">
      <c r="A284" s="15" t="s">
        <v>125</v>
      </c>
      <c r="B284" s="107" t="s">
        <v>100</v>
      </c>
      <c r="C284" s="107" t="s">
        <v>94</v>
      </c>
      <c r="D284" s="107" t="s">
        <v>3</v>
      </c>
      <c r="E284" s="108">
        <v>100</v>
      </c>
      <c r="F284" s="109">
        <v>1110.0999999999999</v>
      </c>
      <c r="G284" s="122">
        <v>1110.0999999999999</v>
      </c>
      <c r="H284" s="123">
        <v>1110.0999999999999</v>
      </c>
    </row>
    <row r="285" spans="1:8" ht="117" customHeight="1">
      <c r="A285" s="15" t="s">
        <v>2</v>
      </c>
      <c r="B285" s="107"/>
      <c r="C285" s="107"/>
      <c r="D285" s="107"/>
      <c r="E285" s="108"/>
      <c r="F285" s="109"/>
      <c r="G285" s="122"/>
      <c r="H285" s="123"/>
    </row>
    <row r="286" spans="1:8" ht="90" customHeight="1">
      <c r="A286" s="15" t="s">
        <v>261</v>
      </c>
      <c r="B286" s="58" t="s">
        <v>100</v>
      </c>
      <c r="C286" s="58" t="s">
        <v>94</v>
      </c>
      <c r="D286" s="58" t="s">
        <v>3</v>
      </c>
      <c r="E286" s="57">
        <v>200</v>
      </c>
      <c r="F286" s="60">
        <v>46.8</v>
      </c>
      <c r="G286" s="54">
        <v>0</v>
      </c>
      <c r="H286" s="55">
        <v>0</v>
      </c>
    </row>
    <row r="287" spans="1:8" ht="47.25">
      <c r="A287" s="15" t="s">
        <v>262</v>
      </c>
      <c r="B287" s="58" t="s">
        <v>100</v>
      </c>
      <c r="C287" s="58" t="s">
        <v>94</v>
      </c>
      <c r="D287" s="58" t="s">
        <v>3</v>
      </c>
      <c r="E287" s="57">
        <v>800</v>
      </c>
      <c r="F287" s="60">
        <v>3.4</v>
      </c>
      <c r="G287" s="54">
        <v>0</v>
      </c>
      <c r="H287" s="55">
        <v>0</v>
      </c>
    </row>
    <row r="288" spans="1:8" ht="167.25" customHeight="1">
      <c r="A288" s="15" t="s">
        <v>4</v>
      </c>
      <c r="B288" s="58" t="s">
        <v>100</v>
      </c>
      <c r="C288" s="58" t="s">
        <v>94</v>
      </c>
      <c r="D288" s="58" t="s">
        <v>5</v>
      </c>
      <c r="E288" s="57">
        <v>100</v>
      </c>
      <c r="F288" s="60">
        <v>1401.2</v>
      </c>
      <c r="G288" s="54">
        <v>1443.6</v>
      </c>
      <c r="H288" s="55">
        <v>1501.3</v>
      </c>
    </row>
    <row r="289" spans="1:8" ht="83.25" customHeight="1">
      <c r="A289" s="15" t="s">
        <v>6</v>
      </c>
      <c r="B289" s="58" t="s">
        <v>100</v>
      </c>
      <c r="C289" s="58" t="s">
        <v>94</v>
      </c>
      <c r="D289" s="58" t="s">
        <v>5</v>
      </c>
      <c r="E289" s="57">
        <v>200</v>
      </c>
      <c r="F289" s="60">
        <v>331.6</v>
      </c>
      <c r="G289" s="54">
        <v>88.2</v>
      </c>
      <c r="H289" s="55">
        <v>88.2</v>
      </c>
    </row>
    <row r="290" spans="1:8" ht="15.75">
      <c r="A290" s="64" t="s">
        <v>7</v>
      </c>
      <c r="B290" s="58">
        <v>10</v>
      </c>
      <c r="C290" s="58"/>
      <c r="D290" s="58"/>
      <c r="E290" s="57"/>
      <c r="F290" s="60">
        <f>F291+F295+F306+F337</f>
        <v>11816.2</v>
      </c>
      <c r="G290" s="59">
        <f t="shared" ref="G290:H290" si="79">G291+G295+G306+G337</f>
        <v>10884.64</v>
      </c>
      <c r="H290" s="60">
        <f t="shared" si="79"/>
        <v>11366.17</v>
      </c>
    </row>
    <row r="291" spans="1:8" ht="15.75">
      <c r="A291" s="64" t="s">
        <v>8</v>
      </c>
      <c r="B291" s="58">
        <v>10</v>
      </c>
      <c r="C291" s="58" t="s">
        <v>92</v>
      </c>
      <c r="D291" s="58"/>
      <c r="E291" s="57"/>
      <c r="F291" s="60">
        <f>F292</f>
        <v>3916.8</v>
      </c>
      <c r="G291" s="59">
        <f t="shared" ref="G291:H291" si="80">G292</f>
        <v>3816.8</v>
      </c>
      <c r="H291" s="60">
        <f t="shared" si="80"/>
        <v>3969.5</v>
      </c>
    </row>
    <row r="292" spans="1:8" ht="72" customHeight="1">
      <c r="A292" s="18" t="s">
        <v>356</v>
      </c>
      <c r="B292" s="58">
        <v>10</v>
      </c>
      <c r="C292" s="58" t="s">
        <v>92</v>
      </c>
      <c r="D292" s="58" t="s">
        <v>109</v>
      </c>
      <c r="E292" s="57"/>
      <c r="F292" s="60">
        <f>F293</f>
        <v>3916.8</v>
      </c>
      <c r="G292" s="59">
        <f t="shared" ref="G292:H293" si="81">G293</f>
        <v>3816.8</v>
      </c>
      <c r="H292" s="60">
        <f t="shared" si="81"/>
        <v>3969.5</v>
      </c>
    </row>
    <row r="293" spans="1:8" ht="35.25" customHeight="1">
      <c r="A293" s="15" t="s">
        <v>9</v>
      </c>
      <c r="B293" s="58">
        <v>10</v>
      </c>
      <c r="C293" s="58" t="s">
        <v>92</v>
      </c>
      <c r="D293" s="58" t="s">
        <v>10</v>
      </c>
      <c r="E293" s="57"/>
      <c r="F293" s="60">
        <f>F294</f>
        <v>3916.8</v>
      </c>
      <c r="G293" s="59">
        <f t="shared" si="81"/>
        <v>3816.8</v>
      </c>
      <c r="H293" s="60">
        <f t="shared" si="81"/>
        <v>3969.5</v>
      </c>
    </row>
    <row r="294" spans="1:8" ht="81.75" customHeight="1">
      <c r="A294" s="15" t="s">
        <v>11</v>
      </c>
      <c r="B294" s="58">
        <v>10</v>
      </c>
      <c r="C294" s="58" t="s">
        <v>92</v>
      </c>
      <c r="D294" s="58" t="s">
        <v>12</v>
      </c>
      <c r="E294" s="57">
        <v>300</v>
      </c>
      <c r="F294" s="56">
        <v>3916.8</v>
      </c>
      <c r="G294" s="54">
        <v>3816.8</v>
      </c>
      <c r="H294" s="55">
        <v>3969.5</v>
      </c>
    </row>
    <row r="295" spans="1:8" ht="15.75">
      <c r="A295" s="64" t="s">
        <v>13</v>
      </c>
      <c r="B295" s="58">
        <v>10</v>
      </c>
      <c r="C295" s="58" t="s">
        <v>93</v>
      </c>
      <c r="D295" s="58"/>
      <c r="E295" s="57"/>
      <c r="F295" s="60">
        <f>F296</f>
        <v>1691.6</v>
      </c>
      <c r="G295" s="59">
        <f t="shared" ref="G295:H296" si="82">G296</f>
        <v>1091</v>
      </c>
      <c r="H295" s="60">
        <f t="shared" si="82"/>
        <v>1091</v>
      </c>
    </row>
    <row r="296" spans="1:8" ht="55.5" customHeight="1">
      <c r="A296" s="14" t="s">
        <v>367</v>
      </c>
      <c r="B296" s="58">
        <v>10</v>
      </c>
      <c r="C296" s="58" t="s">
        <v>93</v>
      </c>
      <c r="D296" s="58" t="s">
        <v>166</v>
      </c>
      <c r="E296" s="57"/>
      <c r="F296" s="60">
        <f>F297</f>
        <v>1691.6</v>
      </c>
      <c r="G296" s="59">
        <f t="shared" si="82"/>
        <v>1091</v>
      </c>
      <c r="H296" s="60">
        <f t="shared" si="82"/>
        <v>1091</v>
      </c>
    </row>
    <row r="297" spans="1:8" ht="69" customHeight="1">
      <c r="A297" s="15" t="s">
        <v>318</v>
      </c>
      <c r="B297" s="58">
        <v>10</v>
      </c>
      <c r="C297" s="58" t="s">
        <v>93</v>
      </c>
      <c r="D297" s="58" t="s">
        <v>167</v>
      </c>
      <c r="E297" s="57"/>
      <c r="F297" s="60">
        <f>F298</f>
        <v>1691.6</v>
      </c>
      <c r="G297" s="59">
        <f t="shared" ref="G297:H297" si="83">G298</f>
        <v>1091</v>
      </c>
      <c r="H297" s="60">
        <f t="shared" si="83"/>
        <v>1091</v>
      </c>
    </row>
    <row r="298" spans="1:8" ht="40.5" customHeight="1">
      <c r="A298" s="15" t="s">
        <v>14</v>
      </c>
      <c r="B298" s="58">
        <v>10</v>
      </c>
      <c r="C298" s="58" t="s">
        <v>93</v>
      </c>
      <c r="D298" s="58" t="s">
        <v>15</v>
      </c>
      <c r="E298" s="57"/>
      <c r="F298" s="60">
        <f>F300+F301</f>
        <v>1691.6</v>
      </c>
      <c r="G298" s="59">
        <f t="shared" ref="G298:H298" si="84">G300+G301</f>
        <v>1091</v>
      </c>
      <c r="H298" s="60">
        <f t="shared" si="84"/>
        <v>1091</v>
      </c>
    </row>
    <row r="299" spans="1:8" ht="94.5" hidden="1" customHeight="1">
      <c r="A299" s="15" t="s">
        <v>16</v>
      </c>
      <c r="B299" s="58">
        <v>10</v>
      </c>
      <c r="C299" s="58" t="s">
        <v>93</v>
      </c>
      <c r="D299" s="58" t="s">
        <v>319</v>
      </c>
      <c r="E299" s="57">
        <v>300</v>
      </c>
      <c r="F299" s="60">
        <v>0</v>
      </c>
      <c r="G299" s="54">
        <v>0</v>
      </c>
      <c r="H299" s="55">
        <v>0</v>
      </c>
    </row>
    <row r="300" spans="1:8" ht="131.25" customHeight="1">
      <c r="A300" s="29" t="s">
        <v>437</v>
      </c>
      <c r="B300" s="58">
        <v>10</v>
      </c>
      <c r="C300" s="58" t="s">
        <v>93</v>
      </c>
      <c r="D300" s="101" t="s">
        <v>505</v>
      </c>
      <c r="E300" s="57">
        <v>300</v>
      </c>
      <c r="F300" s="56">
        <v>1491.6</v>
      </c>
      <c r="G300" s="54">
        <v>891</v>
      </c>
      <c r="H300" s="55">
        <v>891</v>
      </c>
    </row>
    <row r="301" spans="1:8" ht="85.5" customHeight="1">
      <c r="A301" s="15" t="s">
        <v>374</v>
      </c>
      <c r="B301" s="58">
        <v>10</v>
      </c>
      <c r="C301" s="58" t="s">
        <v>93</v>
      </c>
      <c r="D301" s="58" t="s">
        <v>319</v>
      </c>
      <c r="E301" s="57">
        <v>300</v>
      </c>
      <c r="F301" s="60">
        <v>200</v>
      </c>
      <c r="G301" s="54">
        <v>200</v>
      </c>
      <c r="H301" s="55">
        <v>200</v>
      </c>
    </row>
    <row r="302" spans="1:8" ht="0.75" customHeight="1">
      <c r="A302" s="15" t="s">
        <v>27</v>
      </c>
      <c r="B302" s="58">
        <v>10</v>
      </c>
      <c r="C302" s="58" t="s">
        <v>93</v>
      </c>
      <c r="D302" s="58" t="s">
        <v>28</v>
      </c>
      <c r="E302" s="57">
        <v>300</v>
      </c>
      <c r="F302" s="56">
        <v>0</v>
      </c>
      <c r="G302" s="54">
        <v>0</v>
      </c>
      <c r="H302" s="55">
        <v>0</v>
      </c>
    </row>
    <row r="303" spans="1:8" ht="63" hidden="1" customHeight="1">
      <c r="A303" s="25" t="s">
        <v>231</v>
      </c>
      <c r="B303" s="58">
        <v>10</v>
      </c>
      <c r="C303" s="58" t="s">
        <v>93</v>
      </c>
      <c r="D303" s="58" t="s">
        <v>232</v>
      </c>
      <c r="E303" s="57"/>
      <c r="F303" s="60">
        <f>F304</f>
        <v>0</v>
      </c>
      <c r="G303" s="59">
        <f t="shared" ref="G303:H304" si="85">G304</f>
        <v>0</v>
      </c>
      <c r="H303" s="60">
        <f t="shared" si="85"/>
        <v>0</v>
      </c>
    </row>
    <row r="304" spans="1:8" ht="47.25" hidden="1" customHeight="1">
      <c r="A304" s="15" t="s">
        <v>161</v>
      </c>
      <c r="B304" s="58">
        <v>10</v>
      </c>
      <c r="C304" s="58" t="s">
        <v>93</v>
      </c>
      <c r="D304" s="58" t="s">
        <v>1</v>
      </c>
      <c r="E304" s="57"/>
      <c r="F304" s="60">
        <f>F305</f>
        <v>0</v>
      </c>
      <c r="G304" s="59">
        <f t="shared" si="85"/>
        <v>0</v>
      </c>
      <c r="H304" s="60">
        <f t="shared" si="85"/>
        <v>0</v>
      </c>
    </row>
    <row r="305" spans="1:8" ht="0.75" customHeight="1">
      <c r="A305" s="15" t="s">
        <v>35</v>
      </c>
      <c r="B305" s="58">
        <v>10</v>
      </c>
      <c r="C305" s="58" t="s">
        <v>93</v>
      </c>
      <c r="D305" s="58" t="s">
        <v>36</v>
      </c>
      <c r="E305" s="57">
        <v>200</v>
      </c>
      <c r="F305" s="60">
        <v>0</v>
      </c>
      <c r="G305" s="54"/>
      <c r="H305" s="55"/>
    </row>
    <row r="306" spans="1:8" ht="15.75">
      <c r="A306" s="64" t="s">
        <v>37</v>
      </c>
      <c r="B306" s="58">
        <v>10</v>
      </c>
      <c r="C306" s="58" t="s">
        <v>94</v>
      </c>
      <c r="D306" s="58"/>
      <c r="E306" s="57"/>
      <c r="F306" s="60">
        <f>F307+F312</f>
        <v>5925.6</v>
      </c>
      <c r="G306" s="59">
        <f t="shared" ref="G306:H306" si="86">G307+G312</f>
        <v>5711.1399999999994</v>
      </c>
      <c r="H306" s="60">
        <f t="shared" si="86"/>
        <v>6039.9699999999993</v>
      </c>
    </row>
    <row r="307" spans="1:8" ht="94.5">
      <c r="A307" s="15" t="s">
        <v>29</v>
      </c>
      <c r="B307" s="58">
        <v>10</v>
      </c>
      <c r="C307" s="58" t="s">
        <v>94</v>
      </c>
      <c r="D307" s="58" t="s">
        <v>30</v>
      </c>
      <c r="E307" s="57"/>
      <c r="F307" s="60">
        <f>F308</f>
        <v>1020.5999999999999</v>
      </c>
      <c r="G307" s="59">
        <f t="shared" ref="G307:H308" si="87">G308</f>
        <v>870.94</v>
      </c>
      <c r="H307" s="60">
        <f t="shared" si="87"/>
        <v>903.77</v>
      </c>
    </row>
    <row r="308" spans="1:8" ht="78.75">
      <c r="A308" s="15" t="s">
        <v>31</v>
      </c>
      <c r="B308" s="58">
        <v>10</v>
      </c>
      <c r="C308" s="58" t="s">
        <v>94</v>
      </c>
      <c r="D308" s="58" t="s">
        <v>32</v>
      </c>
      <c r="E308" s="57"/>
      <c r="F308" s="60">
        <f>F309</f>
        <v>1020.5999999999999</v>
      </c>
      <c r="G308" s="59">
        <f t="shared" si="87"/>
        <v>870.94</v>
      </c>
      <c r="H308" s="60">
        <f t="shared" si="87"/>
        <v>903.77</v>
      </c>
    </row>
    <row r="309" spans="1:8" ht="31.5">
      <c r="A309" s="15" t="s">
        <v>33</v>
      </c>
      <c r="B309" s="58">
        <v>10</v>
      </c>
      <c r="C309" s="58" t="s">
        <v>94</v>
      </c>
      <c r="D309" s="58" t="s">
        <v>34</v>
      </c>
      <c r="E309" s="57"/>
      <c r="F309" s="60">
        <f>F310+F311</f>
        <v>1020.5999999999999</v>
      </c>
      <c r="G309" s="59">
        <f t="shared" ref="G309:H309" si="88">G310+G311</f>
        <v>870.94</v>
      </c>
      <c r="H309" s="60">
        <f t="shared" si="88"/>
        <v>903.77</v>
      </c>
    </row>
    <row r="310" spans="1:8" ht="63">
      <c r="A310" s="29" t="s">
        <v>414</v>
      </c>
      <c r="B310" s="58">
        <v>10</v>
      </c>
      <c r="C310" s="58" t="s">
        <v>94</v>
      </c>
      <c r="D310" s="58" t="s">
        <v>320</v>
      </c>
      <c r="E310" s="57">
        <v>300</v>
      </c>
      <c r="F310" s="56">
        <v>871.8</v>
      </c>
      <c r="G310" s="61">
        <v>722.14</v>
      </c>
      <c r="H310" s="56">
        <v>754.97</v>
      </c>
    </row>
    <row r="311" spans="1:8" ht="78.75">
      <c r="A311" s="29" t="s">
        <v>415</v>
      </c>
      <c r="B311" s="58">
        <v>10</v>
      </c>
      <c r="C311" s="58" t="s">
        <v>94</v>
      </c>
      <c r="D311" s="58" t="s">
        <v>321</v>
      </c>
      <c r="E311" s="57">
        <v>300</v>
      </c>
      <c r="F311" s="60">
        <v>148.80000000000001</v>
      </c>
      <c r="G311" s="54">
        <v>148.80000000000001</v>
      </c>
      <c r="H311" s="55">
        <v>148.80000000000001</v>
      </c>
    </row>
    <row r="312" spans="1:8" ht="63">
      <c r="A312" s="29" t="s">
        <v>416</v>
      </c>
      <c r="B312" s="58">
        <v>10</v>
      </c>
      <c r="C312" s="58" t="s">
        <v>94</v>
      </c>
      <c r="D312" s="58" t="s">
        <v>136</v>
      </c>
      <c r="E312" s="57"/>
      <c r="F312" s="60">
        <f>F313+F316</f>
        <v>4905</v>
      </c>
      <c r="G312" s="59">
        <f t="shared" ref="G312:H312" si="89">G313+G316</f>
        <v>4840.2</v>
      </c>
      <c r="H312" s="60">
        <f t="shared" si="89"/>
        <v>5136.2</v>
      </c>
    </row>
    <row r="313" spans="1:8" ht="39" customHeight="1">
      <c r="A313" s="15" t="s">
        <v>196</v>
      </c>
      <c r="B313" s="58">
        <v>10</v>
      </c>
      <c r="C313" s="58" t="s">
        <v>94</v>
      </c>
      <c r="D313" s="58" t="s">
        <v>138</v>
      </c>
      <c r="E313" s="57"/>
      <c r="F313" s="60">
        <f>F314</f>
        <v>116</v>
      </c>
      <c r="G313" s="59">
        <f t="shared" ref="G313:H314" si="90">G314</f>
        <v>116</v>
      </c>
      <c r="H313" s="60">
        <f t="shared" si="90"/>
        <v>96</v>
      </c>
    </row>
    <row r="314" spans="1:8" ht="33.75" customHeight="1">
      <c r="A314" s="64" t="s">
        <v>208</v>
      </c>
      <c r="B314" s="58">
        <v>10</v>
      </c>
      <c r="C314" s="58" t="s">
        <v>94</v>
      </c>
      <c r="D314" s="58" t="s">
        <v>198</v>
      </c>
      <c r="E314" s="57"/>
      <c r="F314" s="60">
        <f>F315</f>
        <v>116</v>
      </c>
      <c r="G314" s="59">
        <f t="shared" si="90"/>
        <v>116</v>
      </c>
      <c r="H314" s="60">
        <f t="shared" si="90"/>
        <v>96</v>
      </c>
    </row>
    <row r="315" spans="1:8" ht="173.25">
      <c r="A315" s="15" t="s">
        <v>38</v>
      </c>
      <c r="B315" s="58">
        <v>10</v>
      </c>
      <c r="C315" s="58" t="s">
        <v>94</v>
      </c>
      <c r="D315" s="58" t="s">
        <v>382</v>
      </c>
      <c r="E315" s="57">
        <v>300</v>
      </c>
      <c r="F315" s="56">
        <v>116</v>
      </c>
      <c r="G315" s="54">
        <v>116</v>
      </c>
      <c r="H315" s="55">
        <v>96</v>
      </c>
    </row>
    <row r="316" spans="1:8" ht="47.25">
      <c r="A316" s="15" t="s">
        <v>137</v>
      </c>
      <c r="B316" s="58">
        <v>10</v>
      </c>
      <c r="C316" s="58" t="s">
        <v>94</v>
      </c>
      <c r="D316" s="58" t="s">
        <v>39</v>
      </c>
      <c r="E316" s="57"/>
      <c r="F316" s="60">
        <f>F317+F319+F329+F331</f>
        <v>4789</v>
      </c>
      <c r="G316" s="59">
        <f t="shared" ref="G316:H316" si="91">G317+G319+G329+G331</f>
        <v>4724.2</v>
      </c>
      <c r="H316" s="60">
        <f t="shared" si="91"/>
        <v>5040.2</v>
      </c>
    </row>
    <row r="317" spans="1:8" ht="103.5" customHeight="1">
      <c r="A317" s="15" t="s">
        <v>40</v>
      </c>
      <c r="B317" s="58">
        <v>10</v>
      </c>
      <c r="C317" s="58" t="s">
        <v>94</v>
      </c>
      <c r="D317" s="58" t="s">
        <v>41</v>
      </c>
      <c r="E317" s="57"/>
      <c r="F317" s="60">
        <f>F318</f>
        <v>318</v>
      </c>
      <c r="G317" s="59">
        <f t="shared" ref="G317:H317" si="92">G318</f>
        <v>330.2</v>
      </c>
      <c r="H317" s="60">
        <f t="shared" si="92"/>
        <v>346.2</v>
      </c>
    </row>
    <row r="318" spans="1:8" ht="102" customHeight="1">
      <c r="A318" s="15" t="s">
        <v>42</v>
      </c>
      <c r="B318" s="58">
        <v>10</v>
      </c>
      <c r="C318" s="58" t="s">
        <v>94</v>
      </c>
      <c r="D318" s="58" t="s">
        <v>43</v>
      </c>
      <c r="E318" s="57">
        <v>300</v>
      </c>
      <c r="F318" s="56">
        <v>318</v>
      </c>
      <c r="G318" s="54">
        <v>330.2</v>
      </c>
      <c r="H318" s="55">
        <v>346.2</v>
      </c>
    </row>
    <row r="319" spans="1:8" ht="126" customHeight="1">
      <c r="A319" s="85" t="s">
        <v>487</v>
      </c>
      <c r="B319" s="58">
        <v>10</v>
      </c>
      <c r="C319" s="58" t="s">
        <v>94</v>
      </c>
      <c r="D319" s="58" t="s">
        <v>44</v>
      </c>
      <c r="E319" s="57"/>
      <c r="F319" s="56">
        <f>F320</f>
        <v>1266</v>
      </c>
      <c r="G319" s="61">
        <f t="shared" ref="G319:H319" si="93">G320</f>
        <v>1197</v>
      </c>
      <c r="H319" s="56">
        <f t="shared" si="93"/>
        <v>1245</v>
      </c>
    </row>
    <row r="320" spans="1:8" ht="84.75" customHeight="1">
      <c r="A320" s="17" t="s">
        <v>45</v>
      </c>
      <c r="B320" s="58">
        <v>10</v>
      </c>
      <c r="C320" s="58" t="s">
        <v>94</v>
      </c>
      <c r="D320" s="21" t="s">
        <v>385</v>
      </c>
      <c r="E320" s="57">
        <v>300</v>
      </c>
      <c r="F320" s="56">
        <v>1266</v>
      </c>
      <c r="G320" s="61">
        <v>1197</v>
      </c>
      <c r="H320" s="56">
        <v>1245</v>
      </c>
    </row>
    <row r="321" spans="1:8" ht="78.75" hidden="1" customHeight="1">
      <c r="A321" s="15" t="s">
        <v>46</v>
      </c>
      <c r="B321" s="58">
        <v>10</v>
      </c>
      <c r="C321" s="58" t="s">
        <v>94</v>
      </c>
      <c r="D321" s="58" t="s">
        <v>47</v>
      </c>
      <c r="E321" s="57"/>
      <c r="F321" s="56">
        <f>F322</f>
        <v>1256</v>
      </c>
      <c r="G321" s="61">
        <f t="shared" ref="G321:H321" si="94">G322</f>
        <v>715</v>
      </c>
      <c r="H321" s="56">
        <f t="shared" si="94"/>
        <v>715</v>
      </c>
    </row>
    <row r="322" spans="1:8" ht="78.75" hidden="1" customHeight="1">
      <c r="A322" s="17" t="s">
        <v>48</v>
      </c>
      <c r="B322" s="58">
        <v>10</v>
      </c>
      <c r="C322" s="58" t="s">
        <v>94</v>
      </c>
      <c r="D322" s="58" t="s">
        <v>49</v>
      </c>
      <c r="E322" s="57">
        <v>300</v>
      </c>
      <c r="F322" s="56">
        <v>1256</v>
      </c>
      <c r="G322" s="61">
        <v>715</v>
      </c>
      <c r="H322" s="56">
        <v>715</v>
      </c>
    </row>
    <row r="323" spans="1:8" ht="78.75" hidden="1" customHeight="1">
      <c r="A323" s="15" t="s">
        <v>50</v>
      </c>
      <c r="B323" s="58">
        <v>10</v>
      </c>
      <c r="C323" s="58" t="s">
        <v>94</v>
      </c>
      <c r="D323" s="58" t="s">
        <v>51</v>
      </c>
      <c r="E323" s="57"/>
      <c r="F323" s="56">
        <f>F324</f>
        <v>1358</v>
      </c>
      <c r="G323" s="61">
        <f t="shared" ref="G323:H323" si="95">G324</f>
        <v>1260</v>
      </c>
      <c r="H323" s="56">
        <f t="shared" si="95"/>
        <v>1200</v>
      </c>
    </row>
    <row r="324" spans="1:8" ht="78.75" hidden="1" customHeight="1">
      <c r="A324" s="17" t="s">
        <v>368</v>
      </c>
      <c r="B324" s="58">
        <v>10</v>
      </c>
      <c r="C324" s="58" t="s">
        <v>94</v>
      </c>
      <c r="D324" s="58" t="s">
        <v>52</v>
      </c>
      <c r="E324" s="57">
        <v>300</v>
      </c>
      <c r="F324" s="56">
        <v>1358</v>
      </c>
      <c r="G324" s="61">
        <v>1260</v>
      </c>
      <c r="H324" s="56">
        <v>1200</v>
      </c>
    </row>
    <row r="325" spans="1:8" ht="94.5" hidden="1" customHeight="1">
      <c r="A325" s="15" t="s">
        <v>336</v>
      </c>
      <c r="B325" s="58">
        <v>10</v>
      </c>
      <c r="C325" s="58" t="s">
        <v>94</v>
      </c>
      <c r="D325" s="58" t="s">
        <v>335</v>
      </c>
      <c r="E325" s="57"/>
      <c r="F325" s="56">
        <f>F326</f>
        <v>0</v>
      </c>
      <c r="G325" s="61">
        <f t="shared" ref="G325:H325" si="96">G326</f>
        <v>0</v>
      </c>
      <c r="H325" s="56">
        <f t="shared" si="96"/>
        <v>0</v>
      </c>
    </row>
    <row r="326" spans="1:8" ht="141.75" hidden="1" customHeight="1">
      <c r="A326" s="17" t="s">
        <v>54</v>
      </c>
      <c r="B326" s="58">
        <v>10</v>
      </c>
      <c r="C326" s="58" t="s">
        <v>94</v>
      </c>
      <c r="D326" s="58" t="s">
        <v>53</v>
      </c>
      <c r="E326" s="57">
        <v>300</v>
      </c>
      <c r="F326" s="56">
        <v>0</v>
      </c>
      <c r="G326" s="61">
        <v>0</v>
      </c>
      <c r="H326" s="56">
        <v>0</v>
      </c>
    </row>
    <row r="327" spans="1:8" ht="78.75" hidden="1">
      <c r="A327" s="15" t="s">
        <v>55</v>
      </c>
      <c r="B327" s="58">
        <v>10</v>
      </c>
      <c r="C327" s="58" t="s">
        <v>94</v>
      </c>
      <c r="D327" s="58" t="s">
        <v>56</v>
      </c>
      <c r="E327" s="57"/>
      <c r="F327" s="56">
        <f>F328</f>
        <v>0</v>
      </c>
      <c r="G327" s="61">
        <f t="shared" ref="G327:H327" si="97">G328</f>
        <v>0</v>
      </c>
      <c r="H327" s="56">
        <f t="shared" si="97"/>
        <v>0</v>
      </c>
    </row>
    <row r="328" spans="1:8" ht="78.75" hidden="1">
      <c r="A328" s="17" t="s">
        <v>57</v>
      </c>
      <c r="B328" s="58">
        <v>10</v>
      </c>
      <c r="C328" s="58" t="s">
        <v>94</v>
      </c>
      <c r="D328" s="58" t="s">
        <v>58</v>
      </c>
      <c r="E328" s="57">
        <v>300</v>
      </c>
      <c r="F328" s="56">
        <v>0</v>
      </c>
      <c r="G328" s="61">
        <v>0</v>
      </c>
      <c r="H328" s="56">
        <v>0</v>
      </c>
    </row>
    <row r="329" spans="1:8" ht="0.75" customHeight="1">
      <c r="A329" s="29" t="s">
        <v>50</v>
      </c>
      <c r="B329" s="58">
        <v>10</v>
      </c>
      <c r="C329" s="58" t="s">
        <v>94</v>
      </c>
      <c r="D329" s="21" t="s">
        <v>51</v>
      </c>
      <c r="E329" s="57"/>
      <c r="F329" s="56">
        <f>F330</f>
        <v>1841</v>
      </c>
      <c r="G329" s="61">
        <f t="shared" ref="G329:H329" si="98">G330</f>
        <v>1282</v>
      </c>
      <c r="H329" s="56">
        <f t="shared" si="98"/>
        <v>1333</v>
      </c>
    </row>
    <row r="330" spans="1:8" ht="78" customHeight="1">
      <c r="A330" s="29" t="s">
        <v>379</v>
      </c>
      <c r="B330" s="58">
        <v>10</v>
      </c>
      <c r="C330" s="58" t="s">
        <v>94</v>
      </c>
      <c r="D330" s="21" t="s">
        <v>488</v>
      </c>
      <c r="E330" s="57">
        <v>300</v>
      </c>
      <c r="F330" s="56">
        <v>1841</v>
      </c>
      <c r="G330" s="61">
        <v>1282</v>
      </c>
      <c r="H330" s="56">
        <v>1333</v>
      </c>
    </row>
    <row r="331" spans="1:8" ht="70.5" hidden="1" customHeight="1">
      <c r="A331" s="16" t="s">
        <v>46</v>
      </c>
      <c r="B331" s="58">
        <v>10</v>
      </c>
      <c r="C331" s="58" t="s">
        <v>94</v>
      </c>
      <c r="D331" s="21" t="s">
        <v>47</v>
      </c>
      <c r="E331" s="57"/>
      <c r="F331" s="56">
        <f>F332</f>
        <v>1364</v>
      </c>
      <c r="G331" s="61">
        <f t="shared" ref="G331:H331" si="99">G332</f>
        <v>1915</v>
      </c>
      <c r="H331" s="56">
        <f t="shared" si="99"/>
        <v>2116</v>
      </c>
    </row>
    <row r="332" spans="1:8" ht="78.75">
      <c r="A332" s="16" t="s">
        <v>48</v>
      </c>
      <c r="B332" s="58">
        <v>10</v>
      </c>
      <c r="C332" s="58" t="s">
        <v>94</v>
      </c>
      <c r="D332" s="21" t="s">
        <v>489</v>
      </c>
      <c r="E332" s="57">
        <v>300</v>
      </c>
      <c r="F332" s="56">
        <v>1364</v>
      </c>
      <c r="G332" s="61">
        <v>1915</v>
      </c>
      <c r="H332" s="56">
        <v>2116</v>
      </c>
    </row>
    <row r="333" spans="1:8" ht="141.75" hidden="1">
      <c r="A333" s="29" t="s">
        <v>380</v>
      </c>
      <c r="B333" s="58">
        <v>10</v>
      </c>
      <c r="C333" s="58" t="s">
        <v>94</v>
      </c>
      <c r="D333" s="21" t="s">
        <v>335</v>
      </c>
      <c r="E333" s="57"/>
      <c r="F333" s="56">
        <f>F334</f>
        <v>0</v>
      </c>
      <c r="G333" s="61">
        <f t="shared" ref="G333:H333" si="100">G334</f>
        <v>0</v>
      </c>
      <c r="H333" s="56">
        <f t="shared" si="100"/>
        <v>0</v>
      </c>
    </row>
    <row r="334" spans="1:8" ht="141.75" hidden="1">
      <c r="A334" s="29" t="s">
        <v>54</v>
      </c>
      <c r="B334" s="58">
        <v>10</v>
      </c>
      <c r="C334" s="58" t="s">
        <v>94</v>
      </c>
      <c r="D334" s="21" t="s">
        <v>53</v>
      </c>
      <c r="E334" s="57">
        <v>300</v>
      </c>
      <c r="F334" s="56"/>
      <c r="G334" s="61"/>
      <c r="H334" s="56"/>
    </row>
    <row r="335" spans="1:8" ht="78.75" hidden="1">
      <c r="A335" s="29" t="s">
        <v>55</v>
      </c>
      <c r="B335" s="58">
        <v>10</v>
      </c>
      <c r="C335" s="58" t="s">
        <v>94</v>
      </c>
      <c r="D335" s="21" t="s">
        <v>56</v>
      </c>
      <c r="E335" s="57"/>
      <c r="F335" s="60">
        <f>F336</f>
        <v>0</v>
      </c>
      <c r="G335" s="59">
        <f t="shared" ref="G335:H335" si="101">G336</f>
        <v>0</v>
      </c>
      <c r="H335" s="60">
        <f t="shared" si="101"/>
        <v>0</v>
      </c>
    </row>
    <row r="336" spans="1:8" ht="78.75" hidden="1">
      <c r="A336" s="29" t="s">
        <v>57</v>
      </c>
      <c r="B336" s="58">
        <v>10</v>
      </c>
      <c r="C336" s="58" t="s">
        <v>94</v>
      </c>
      <c r="D336" s="21" t="s">
        <v>381</v>
      </c>
      <c r="E336" s="57">
        <v>300</v>
      </c>
      <c r="F336" s="60">
        <v>0</v>
      </c>
      <c r="G336" s="54">
        <v>0</v>
      </c>
      <c r="H336" s="55">
        <v>0</v>
      </c>
    </row>
    <row r="337" spans="1:9" ht="31.5">
      <c r="A337" s="64" t="s">
        <v>59</v>
      </c>
      <c r="B337" s="58">
        <v>10</v>
      </c>
      <c r="C337" s="58" t="s">
        <v>95</v>
      </c>
      <c r="D337" s="58"/>
      <c r="E337" s="57"/>
      <c r="F337" s="60">
        <f>F338</f>
        <v>282.2</v>
      </c>
      <c r="G337" s="59">
        <f t="shared" ref="G337:H337" si="102">G338</f>
        <v>265.7</v>
      </c>
      <c r="H337" s="60">
        <f t="shared" si="102"/>
        <v>265.7</v>
      </c>
    </row>
    <row r="338" spans="1:9" ht="63">
      <c r="A338" s="14" t="s">
        <v>356</v>
      </c>
      <c r="B338" s="58">
        <v>10</v>
      </c>
      <c r="C338" s="58" t="s">
        <v>95</v>
      </c>
      <c r="D338" s="58" t="s">
        <v>109</v>
      </c>
      <c r="E338" s="57"/>
      <c r="F338" s="60">
        <f>F339+F341</f>
        <v>282.2</v>
      </c>
      <c r="G338" s="59">
        <f t="shared" ref="G338:H338" si="103">G339+G341</f>
        <v>265.7</v>
      </c>
      <c r="H338" s="60">
        <f t="shared" si="103"/>
        <v>265.7</v>
      </c>
    </row>
    <row r="339" spans="1:9" ht="47.25">
      <c r="A339" s="15" t="s">
        <v>110</v>
      </c>
      <c r="B339" s="58">
        <v>10</v>
      </c>
      <c r="C339" s="58" t="s">
        <v>95</v>
      </c>
      <c r="D339" s="58" t="s">
        <v>111</v>
      </c>
      <c r="E339" s="57"/>
      <c r="F339" s="60">
        <f>F340</f>
        <v>278.89999999999998</v>
      </c>
      <c r="G339" s="59">
        <f>G340</f>
        <v>265.7</v>
      </c>
      <c r="H339" s="60">
        <f>H340</f>
        <v>265.7</v>
      </c>
    </row>
    <row r="340" spans="1:9" ht="78.75">
      <c r="A340" s="64" t="s">
        <v>60</v>
      </c>
      <c r="B340" s="58">
        <v>10</v>
      </c>
      <c r="C340" s="58" t="s">
        <v>95</v>
      </c>
      <c r="D340" s="58" t="s">
        <v>153</v>
      </c>
      <c r="E340" s="57">
        <v>600</v>
      </c>
      <c r="F340" s="60">
        <v>278.89999999999998</v>
      </c>
      <c r="G340" s="54">
        <v>265.7</v>
      </c>
      <c r="H340" s="55">
        <v>265.7</v>
      </c>
    </row>
    <row r="341" spans="1:9" ht="63">
      <c r="A341" s="16" t="s">
        <v>342</v>
      </c>
      <c r="B341" s="58" t="s">
        <v>341</v>
      </c>
      <c r="C341" s="58" t="s">
        <v>95</v>
      </c>
      <c r="D341" s="21" t="s">
        <v>453</v>
      </c>
      <c r="E341" s="57">
        <v>600</v>
      </c>
      <c r="F341" s="60">
        <v>3.3</v>
      </c>
      <c r="G341" s="54">
        <v>0</v>
      </c>
      <c r="H341" s="55">
        <v>0</v>
      </c>
      <c r="I341" s="86"/>
    </row>
    <row r="342" spans="1:9" ht="15.75">
      <c r="A342" s="64" t="s">
        <v>61</v>
      </c>
      <c r="B342" s="58">
        <v>11</v>
      </c>
      <c r="C342" s="58"/>
      <c r="D342" s="58"/>
      <c r="E342" s="57"/>
      <c r="F342" s="60">
        <f>F343+F355</f>
        <v>1706.1</v>
      </c>
      <c r="G342" s="59">
        <f t="shared" ref="G342:H342" si="104">G343+G348</f>
        <v>236.1</v>
      </c>
      <c r="H342" s="60">
        <f t="shared" si="104"/>
        <v>20</v>
      </c>
    </row>
    <row r="343" spans="1:9" ht="15.75">
      <c r="A343" s="64" t="s">
        <v>62</v>
      </c>
      <c r="B343" s="58">
        <v>11</v>
      </c>
      <c r="C343" s="58" t="s">
        <v>99</v>
      </c>
      <c r="D343" s="58"/>
      <c r="E343" s="57"/>
      <c r="F343" s="60">
        <f>F344</f>
        <v>1706.1</v>
      </c>
      <c r="G343" s="59">
        <f t="shared" ref="G343:H344" si="105">G344</f>
        <v>236.1</v>
      </c>
      <c r="H343" s="60">
        <f t="shared" si="105"/>
        <v>20</v>
      </c>
    </row>
    <row r="344" spans="1:9" ht="69" customHeight="1">
      <c r="A344" s="18" t="s">
        <v>306</v>
      </c>
      <c r="B344" s="58">
        <v>11</v>
      </c>
      <c r="C344" s="58" t="s">
        <v>99</v>
      </c>
      <c r="D344" s="58" t="s">
        <v>232</v>
      </c>
      <c r="E344" s="57"/>
      <c r="F344" s="60">
        <f>F345</f>
        <v>1706.1</v>
      </c>
      <c r="G344" s="59">
        <f t="shared" si="105"/>
        <v>236.1</v>
      </c>
      <c r="H344" s="60">
        <f t="shared" si="105"/>
        <v>20</v>
      </c>
    </row>
    <row r="345" spans="1:9" ht="69" customHeight="1">
      <c r="A345" s="64" t="s">
        <v>63</v>
      </c>
      <c r="B345" s="58">
        <v>11</v>
      </c>
      <c r="C345" s="58" t="s">
        <v>99</v>
      </c>
      <c r="D345" s="58" t="s">
        <v>64</v>
      </c>
      <c r="E345" s="57"/>
      <c r="F345" s="60">
        <f>F346+F347</f>
        <v>1706.1</v>
      </c>
      <c r="G345" s="59">
        <f t="shared" ref="G345:H345" si="106">G346+G347</f>
        <v>236.1</v>
      </c>
      <c r="H345" s="60">
        <f t="shared" si="106"/>
        <v>20</v>
      </c>
    </row>
    <row r="346" spans="1:9" ht="156" customHeight="1">
      <c r="A346" s="64" t="s">
        <v>369</v>
      </c>
      <c r="B346" s="58">
        <v>11</v>
      </c>
      <c r="C346" s="58" t="s">
        <v>99</v>
      </c>
      <c r="D346" s="58" t="s">
        <v>65</v>
      </c>
      <c r="E346" s="57">
        <v>200</v>
      </c>
      <c r="F346" s="56">
        <v>1706.1</v>
      </c>
      <c r="G346" s="54">
        <v>236.1</v>
      </c>
      <c r="H346" s="55">
        <v>20</v>
      </c>
    </row>
    <row r="347" spans="1:9" ht="166.5" hidden="1" customHeight="1">
      <c r="A347" s="64" t="s">
        <v>455</v>
      </c>
      <c r="B347" s="58">
        <v>11</v>
      </c>
      <c r="C347" s="58" t="s">
        <v>99</v>
      </c>
      <c r="D347" s="58" t="s">
        <v>454</v>
      </c>
      <c r="E347" s="57">
        <v>200</v>
      </c>
      <c r="F347" s="60">
        <v>0</v>
      </c>
      <c r="G347" s="54">
        <v>0</v>
      </c>
      <c r="H347" s="55">
        <v>0</v>
      </c>
    </row>
    <row r="348" spans="1:9" ht="31.5" hidden="1">
      <c r="A348" s="64" t="s">
        <v>66</v>
      </c>
      <c r="B348" s="58">
        <v>11</v>
      </c>
      <c r="C348" s="58" t="s">
        <v>97</v>
      </c>
      <c r="D348" s="58"/>
      <c r="E348" s="57"/>
      <c r="F348" s="60">
        <f>F349</f>
        <v>0</v>
      </c>
      <c r="G348" s="59">
        <f t="shared" ref="G348:H348" si="107">G349</f>
        <v>0</v>
      </c>
      <c r="H348" s="60">
        <f t="shared" si="107"/>
        <v>0</v>
      </c>
    </row>
    <row r="349" spans="1:9" ht="141.75" hidden="1" customHeight="1">
      <c r="A349" s="15" t="s">
        <v>332</v>
      </c>
      <c r="B349" s="58">
        <v>11</v>
      </c>
      <c r="C349" s="58" t="s">
        <v>97</v>
      </c>
      <c r="D349" s="58" t="s">
        <v>209</v>
      </c>
      <c r="E349" s="57"/>
      <c r="F349" s="60">
        <f>F350+F351</f>
        <v>0</v>
      </c>
      <c r="G349" s="59">
        <f t="shared" ref="G349:H349" si="108">G350+G351</f>
        <v>0</v>
      </c>
      <c r="H349" s="60">
        <f t="shared" si="108"/>
        <v>0</v>
      </c>
    </row>
    <row r="350" spans="1:9" ht="141.75" hidden="1" customHeight="1">
      <c r="A350" s="15" t="s">
        <v>332</v>
      </c>
      <c r="B350" s="58">
        <v>11</v>
      </c>
      <c r="C350" s="58" t="s">
        <v>97</v>
      </c>
      <c r="D350" s="58" t="s">
        <v>67</v>
      </c>
      <c r="E350" s="57">
        <v>400</v>
      </c>
      <c r="F350" s="56">
        <v>0</v>
      </c>
      <c r="G350" s="54"/>
      <c r="H350" s="55"/>
    </row>
    <row r="351" spans="1:9" ht="63" hidden="1" customHeight="1">
      <c r="A351" s="15" t="s">
        <v>334</v>
      </c>
      <c r="B351" s="58">
        <v>11</v>
      </c>
      <c r="C351" s="58" t="s">
        <v>97</v>
      </c>
      <c r="D351" s="58" t="s">
        <v>333</v>
      </c>
      <c r="E351" s="57">
        <v>400</v>
      </c>
      <c r="F351" s="56">
        <v>0</v>
      </c>
      <c r="G351" s="54"/>
      <c r="H351" s="55"/>
    </row>
    <row r="352" spans="1:9" ht="47.25" hidden="1" customHeight="1">
      <c r="A352" s="64" t="s">
        <v>68</v>
      </c>
      <c r="B352" s="58">
        <v>13</v>
      </c>
      <c r="C352" s="58"/>
      <c r="D352" s="58"/>
      <c r="E352" s="57"/>
      <c r="F352" s="60">
        <f>F353</f>
        <v>0</v>
      </c>
      <c r="G352" s="59">
        <f t="shared" ref="G352:H353" si="109">G353</f>
        <v>0</v>
      </c>
      <c r="H352" s="60">
        <f t="shared" si="109"/>
        <v>0</v>
      </c>
    </row>
    <row r="353" spans="1:8" ht="31.5" hidden="1">
      <c r="A353" s="64" t="s">
        <v>69</v>
      </c>
      <c r="B353" s="58">
        <v>13</v>
      </c>
      <c r="C353" s="58" t="s">
        <v>92</v>
      </c>
      <c r="D353" s="58"/>
      <c r="E353" s="57"/>
      <c r="F353" s="60">
        <f>F354</f>
        <v>0</v>
      </c>
      <c r="G353" s="59">
        <f t="shared" si="109"/>
        <v>0</v>
      </c>
      <c r="H353" s="60">
        <f t="shared" si="109"/>
        <v>0</v>
      </c>
    </row>
    <row r="354" spans="1:8" ht="299.25" hidden="1">
      <c r="A354" s="15" t="s">
        <v>70</v>
      </c>
      <c r="B354" s="58">
        <v>13</v>
      </c>
      <c r="C354" s="58" t="s">
        <v>92</v>
      </c>
      <c r="D354" s="58" t="s">
        <v>71</v>
      </c>
      <c r="E354" s="57">
        <v>700</v>
      </c>
      <c r="F354" s="60">
        <v>0</v>
      </c>
      <c r="G354" s="54"/>
      <c r="H354" s="55"/>
    </row>
    <row r="355" spans="1:8" ht="31.5" hidden="1">
      <c r="A355" s="32" t="s">
        <v>417</v>
      </c>
      <c r="B355" s="33">
        <v>11</v>
      </c>
      <c r="C355" s="33" t="s">
        <v>97</v>
      </c>
      <c r="D355" s="34"/>
      <c r="E355" s="34"/>
      <c r="F355" s="56">
        <f>F356</f>
        <v>0</v>
      </c>
      <c r="G355" s="61">
        <f t="shared" ref="G355:H356" si="110">G356</f>
        <v>0</v>
      </c>
      <c r="H355" s="56">
        <f t="shared" si="110"/>
        <v>0</v>
      </c>
    </row>
    <row r="356" spans="1:8" ht="63" hidden="1">
      <c r="A356" s="32" t="s">
        <v>416</v>
      </c>
      <c r="B356" s="33">
        <v>11</v>
      </c>
      <c r="C356" s="33" t="s">
        <v>97</v>
      </c>
      <c r="D356" s="34" t="s">
        <v>138</v>
      </c>
      <c r="E356" s="34"/>
      <c r="F356" s="56">
        <f>F357+F361</f>
        <v>0</v>
      </c>
      <c r="G356" s="61">
        <f t="shared" si="110"/>
        <v>0</v>
      </c>
      <c r="H356" s="56">
        <f t="shared" si="110"/>
        <v>0</v>
      </c>
    </row>
    <row r="357" spans="1:8" ht="31.5" hidden="1">
      <c r="A357" s="32" t="s">
        <v>418</v>
      </c>
      <c r="B357" s="33">
        <v>11</v>
      </c>
      <c r="C357" s="33" t="s">
        <v>97</v>
      </c>
      <c r="D357" s="34" t="s">
        <v>209</v>
      </c>
      <c r="E357" s="34"/>
      <c r="F357" s="56">
        <f>F359+F360</f>
        <v>0</v>
      </c>
      <c r="G357" s="61">
        <f t="shared" ref="G357:H357" si="111">G359+G360</f>
        <v>0</v>
      </c>
      <c r="H357" s="56">
        <f t="shared" si="111"/>
        <v>0</v>
      </c>
    </row>
    <row r="358" spans="1:8" ht="15.75" hidden="1">
      <c r="A358" s="111" t="s">
        <v>419</v>
      </c>
      <c r="B358" s="113">
        <v>11</v>
      </c>
      <c r="C358" s="114" t="s">
        <v>97</v>
      </c>
      <c r="D358" s="116" t="s">
        <v>421</v>
      </c>
      <c r="E358" s="116">
        <v>400</v>
      </c>
      <c r="F358" s="56"/>
      <c r="G358" s="61"/>
      <c r="H358" s="56"/>
    </row>
    <row r="359" spans="1:8" ht="37.5" hidden="1" customHeight="1">
      <c r="A359" s="112"/>
      <c r="B359" s="113"/>
      <c r="C359" s="115"/>
      <c r="D359" s="116"/>
      <c r="E359" s="116"/>
      <c r="F359" s="56">
        <v>0</v>
      </c>
      <c r="G359" s="61">
        <v>0</v>
      </c>
      <c r="H359" s="56">
        <v>0</v>
      </c>
    </row>
    <row r="360" spans="1:8" ht="69" hidden="1" customHeight="1">
      <c r="A360" s="32" t="s">
        <v>420</v>
      </c>
      <c r="B360" s="78">
        <v>11</v>
      </c>
      <c r="C360" s="33" t="s">
        <v>97</v>
      </c>
      <c r="D360" s="79" t="s">
        <v>421</v>
      </c>
      <c r="E360" s="79">
        <v>400</v>
      </c>
      <c r="F360" s="56">
        <v>0</v>
      </c>
      <c r="G360" s="61">
        <v>0</v>
      </c>
      <c r="H360" s="56">
        <v>0</v>
      </c>
    </row>
    <row r="361" spans="1:8" ht="35.25" hidden="1" customHeight="1">
      <c r="A361" s="32" t="s">
        <v>438</v>
      </c>
      <c r="B361" s="78">
        <v>11</v>
      </c>
      <c r="C361" s="33" t="s">
        <v>97</v>
      </c>
      <c r="D361" s="79" t="s">
        <v>464</v>
      </c>
      <c r="E361" s="79"/>
      <c r="F361" s="56">
        <f>F362+F363</f>
        <v>0</v>
      </c>
      <c r="G361" s="61">
        <f t="shared" ref="G361:H361" si="112">G362+G363</f>
        <v>0</v>
      </c>
      <c r="H361" s="56">
        <f t="shared" si="112"/>
        <v>0</v>
      </c>
    </row>
    <row r="362" spans="1:8" ht="50.25" hidden="1" customHeight="1">
      <c r="A362" s="32" t="s">
        <v>439</v>
      </c>
      <c r="B362" s="78" t="s">
        <v>441</v>
      </c>
      <c r="C362" s="33" t="s">
        <v>97</v>
      </c>
      <c r="D362" s="79" t="s">
        <v>464</v>
      </c>
      <c r="E362" s="79">
        <v>400</v>
      </c>
      <c r="F362" s="56">
        <v>0</v>
      </c>
      <c r="G362" s="61">
        <v>0</v>
      </c>
      <c r="H362" s="56">
        <v>0</v>
      </c>
    </row>
    <row r="363" spans="1:8" ht="51" hidden="1" customHeight="1">
      <c r="A363" s="32" t="s">
        <v>440</v>
      </c>
      <c r="B363" s="78" t="s">
        <v>441</v>
      </c>
      <c r="C363" s="33" t="s">
        <v>97</v>
      </c>
      <c r="D363" s="79" t="s">
        <v>464</v>
      </c>
      <c r="E363" s="79">
        <v>400</v>
      </c>
      <c r="F363" s="56">
        <v>0</v>
      </c>
      <c r="G363" s="61">
        <v>0</v>
      </c>
      <c r="H363" s="56">
        <v>0</v>
      </c>
    </row>
    <row r="364" spans="1:8" ht="78.75">
      <c r="A364" s="64" t="s">
        <v>72</v>
      </c>
      <c r="B364" s="58">
        <v>14</v>
      </c>
      <c r="C364" s="58"/>
      <c r="D364" s="58"/>
      <c r="E364" s="57"/>
      <c r="F364" s="60">
        <f>F365+F370+F380</f>
        <v>18266.2</v>
      </c>
      <c r="G364" s="59">
        <f>G365+G370+G380</f>
        <v>5681.5</v>
      </c>
      <c r="H364" s="60">
        <f>H365+H370+H380</f>
        <v>5789.7</v>
      </c>
    </row>
    <row r="365" spans="1:8" ht="69" customHeight="1">
      <c r="A365" s="64" t="s">
        <v>73</v>
      </c>
      <c r="B365" s="58">
        <v>14</v>
      </c>
      <c r="C365" s="58" t="s">
        <v>92</v>
      </c>
      <c r="D365" s="58"/>
      <c r="E365" s="57"/>
      <c r="F365" s="60">
        <f>F366</f>
        <v>6534</v>
      </c>
      <c r="G365" s="59">
        <f t="shared" ref="G365:H365" si="113">G366</f>
        <v>5681.5</v>
      </c>
      <c r="H365" s="60">
        <f t="shared" si="113"/>
        <v>5789.7</v>
      </c>
    </row>
    <row r="366" spans="1:8" ht="149.25" customHeight="1">
      <c r="A366" s="18" t="s">
        <v>357</v>
      </c>
      <c r="B366" s="58">
        <v>14</v>
      </c>
      <c r="C366" s="58" t="s">
        <v>92</v>
      </c>
      <c r="D366" s="58" t="s">
        <v>122</v>
      </c>
      <c r="E366" s="57"/>
      <c r="F366" s="60">
        <f>F367</f>
        <v>6534</v>
      </c>
      <c r="G366" s="59">
        <f>G367</f>
        <v>5681.5</v>
      </c>
      <c r="H366" s="60">
        <f>H367</f>
        <v>5789.7</v>
      </c>
    </row>
    <row r="367" spans="1:8" ht="114" customHeight="1">
      <c r="A367" s="15" t="s">
        <v>74</v>
      </c>
      <c r="B367" s="58">
        <v>14</v>
      </c>
      <c r="C367" s="58" t="s">
        <v>92</v>
      </c>
      <c r="D367" s="58" t="s">
        <v>75</v>
      </c>
      <c r="E367" s="57"/>
      <c r="F367" s="60">
        <f>F368+F369</f>
        <v>6534</v>
      </c>
      <c r="G367" s="59">
        <f t="shared" ref="G367:H367" si="114">G368+G369</f>
        <v>5681.5</v>
      </c>
      <c r="H367" s="60">
        <f t="shared" si="114"/>
        <v>5789.7</v>
      </c>
    </row>
    <row r="368" spans="1:8" ht="68.25" customHeight="1">
      <c r="A368" s="17" t="s">
        <v>329</v>
      </c>
      <c r="B368" s="58">
        <v>14</v>
      </c>
      <c r="C368" s="58" t="s">
        <v>92</v>
      </c>
      <c r="D368" s="19" t="s">
        <v>331</v>
      </c>
      <c r="E368" s="57">
        <v>500</v>
      </c>
      <c r="F368" s="56">
        <v>3749</v>
      </c>
      <c r="G368" s="54">
        <v>3137</v>
      </c>
      <c r="H368" s="55">
        <v>3244</v>
      </c>
    </row>
    <row r="369" spans="1:8" ht="97.5" customHeight="1">
      <c r="A369" s="17" t="s">
        <v>328</v>
      </c>
      <c r="B369" s="58">
        <v>14</v>
      </c>
      <c r="C369" s="58" t="s">
        <v>92</v>
      </c>
      <c r="D369" s="19" t="s">
        <v>330</v>
      </c>
      <c r="E369" s="57">
        <v>500</v>
      </c>
      <c r="F369" s="56">
        <v>2785</v>
      </c>
      <c r="G369" s="54">
        <v>2544.5</v>
      </c>
      <c r="H369" s="55">
        <v>2545.6999999999998</v>
      </c>
    </row>
    <row r="370" spans="1:8" ht="31.5">
      <c r="A370" s="29" t="s">
        <v>377</v>
      </c>
      <c r="B370" s="58">
        <v>14</v>
      </c>
      <c r="C370" s="58" t="s">
        <v>93</v>
      </c>
      <c r="D370" s="58"/>
      <c r="E370" s="57"/>
      <c r="F370" s="60">
        <f>F371</f>
        <v>11732.2</v>
      </c>
      <c r="G370" s="59">
        <f t="shared" ref="G370:H370" si="115">G371</f>
        <v>0</v>
      </c>
      <c r="H370" s="60">
        <f t="shared" si="115"/>
        <v>0</v>
      </c>
    </row>
    <row r="371" spans="1:8" ht="147.75" customHeight="1">
      <c r="A371" s="18" t="s">
        <v>357</v>
      </c>
      <c r="B371" s="58">
        <v>14</v>
      </c>
      <c r="C371" s="58" t="s">
        <v>93</v>
      </c>
      <c r="D371" s="58" t="s">
        <v>122</v>
      </c>
      <c r="E371" s="57"/>
      <c r="F371" s="60">
        <f>F373</f>
        <v>11732.2</v>
      </c>
      <c r="G371" s="59">
        <f>G373</f>
        <v>0</v>
      </c>
      <c r="H371" s="60">
        <f>H373</f>
        <v>0</v>
      </c>
    </row>
    <row r="372" spans="1:8" ht="69" customHeight="1">
      <c r="A372" s="29" t="s">
        <v>509</v>
      </c>
      <c r="B372" s="19">
        <v>14</v>
      </c>
      <c r="C372" s="19" t="s">
        <v>93</v>
      </c>
      <c r="D372" s="21" t="s">
        <v>325</v>
      </c>
      <c r="E372" s="20">
        <v>500</v>
      </c>
      <c r="F372" s="102">
        <v>1507.3</v>
      </c>
      <c r="G372" s="102">
        <v>0</v>
      </c>
      <c r="H372" s="102">
        <v>0</v>
      </c>
    </row>
    <row r="373" spans="1:8" ht="116.25" customHeight="1">
      <c r="A373" s="15" t="s">
        <v>74</v>
      </c>
      <c r="B373" s="58">
        <v>14</v>
      </c>
      <c r="C373" s="58" t="s">
        <v>93</v>
      </c>
      <c r="D373" s="58" t="s">
        <v>75</v>
      </c>
      <c r="E373" s="57"/>
      <c r="F373" s="60">
        <f>F374+F376+F378+F379+F377+F375</f>
        <v>11732.2</v>
      </c>
      <c r="G373" s="59">
        <f t="shared" ref="G373:H373" si="116">G374+G376+G379</f>
        <v>0</v>
      </c>
      <c r="H373" s="60">
        <f t="shared" si="116"/>
        <v>0</v>
      </c>
    </row>
    <row r="374" spans="1:8" ht="63.75" customHeight="1">
      <c r="A374" s="29" t="s">
        <v>509</v>
      </c>
      <c r="B374" s="19">
        <v>14</v>
      </c>
      <c r="C374" s="19" t="s">
        <v>93</v>
      </c>
      <c r="D374" s="21" t="s">
        <v>325</v>
      </c>
      <c r="E374" s="20">
        <v>500</v>
      </c>
      <c r="F374" s="102">
        <v>0</v>
      </c>
      <c r="G374" s="102">
        <v>0</v>
      </c>
      <c r="H374" s="102">
        <v>0</v>
      </c>
    </row>
    <row r="375" spans="1:8" ht="69.75" customHeight="1">
      <c r="A375" s="29" t="s">
        <v>511</v>
      </c>
      <c r="B375" s="19">
        <v>14</v>
      </c>
      <c r="C375" s="19" t="s">
        <v>93</v>
      </c>
      <c r="D375" s="21" t="s">
        <v>512</v>
      </c>
      <c r="E375" s="20">
        <v>500</v>
      </c>
      <c r="F375" s="102">
        <v>25</v>
      </c>
      <c r="G375" s="102">
        <v>0</v>
      </c>
      <c r="H375" s="102">
        <v>0</v>
      </c>
    </row>
    <row r="376" spans="1:8" ht="50.25" hidden="1" customHeight="1">
      <c r="A376" s="29" t="s">
        <v>424</v>
      </c>
      <c r="B376" s="19">
        <v>14</v>
      </c>
      <c r="C376" s="19" t="s">
        <v>93</v>
      </c>
      <c r="D376" s="21" t="s">
        <v>326</v>
      </c>
      <c r="E376" s="20">
        <v>500</v>
      </c>
      <c r="F376" s="56">
        <v>0</v>
      </c>
      <c r="G376" s="61">
        <v>0</v>
      </c>
      <c r="H376" s="56">
        <v>0</v>
      </c>
    </row>
    <row r="377" spans="1:8" ht="46.5" customHeight="1">
      <c r="A377" s="29" t="s">
        <v>510</v>
      </c>
      <c r="B377" s="19">
        <v>14</v>
      </c>
      <c r="C377" s="19" t="s">
        <v>93</v>
      </c>
      <c r="D377" s="21" t="s">
        <v>78</v>
      </c>
      <c r="E377" s="20">
        <v>500</v>
      </c>
      <c r="F377" s="56">
        <v>99.2</v>
      </c>
      <c r="G377" s="61">
        <v>0</v>
      </c>
      <c r="H377" s="56">
        <v>0</v>
      </c>
    </row>
    <row r="378" spans="1:8" ht="49.5" customHeight="1">
      <c r="A378" s="29" t="s">
        <v>442</v>
      </c>
      <c r="B378" s="19">
        <v>14</v>
      </c>
      <c r="C378" s="19" t="s">
        <v>93</v>
      </c>
      <c r="D378" s="21" t="s">
        <v>83</v>
      </c>
      <c r="E378" s="20">
        <v>500</v>
      </c>
      <c r="F378" s="56">
        <v>200</v>
      </c>
      <c r="G378" s="61">
        <v>0</v>
      </c>
      <c r="H378" s="56">
        <v>0</v>
      </c>
    </row>
    <row r="379" spans="1:8" ht="72" customHeight="1">
      <c r="A379" s="15" t="s">
        <v>327</v>
      </c>
      <c r="B379" s="58">
        <v>14</v>
      </c>
      <c r="C379" s="58" t="s">
        <v>93</v>
      </c>
      <c r="D379" s="19" t="s">
        <v>375</v>
      </c>
      <c r="E379" s="57">
        <v>500</v>
      </c>
      <c r="F379" s="56">
        <v>11408</v>
      </c>
      <c r="G379" s="54">
        <v>0</v>
      </c>
      <c r="H379" s="55">
        <v>0</v>
      </c>
    </row>
    <row r="380" spans="1:8" ht="31.5" hidden="1">
      <c r="A380" s="15" t="s">
        <v>76</v>
      </c>
      <c r="B380" s="11">
        <v>14</v>
      </c>
      <c r="C380" s="11" t="s">
        <v>93</v>
      </c>
      <c r="D380" s="19"/>
      <c r="E380" s="12"/>
      <c r="F380" s="13">
        <f>F381+F382+F383+F384+F385+F387+F388+F386</f>
        <v>0</v>
      </c>
      <c r="G380" s="42">
        <f>G381+G382+G383+G384+G385+G387+G388+G386</f>
        <v>0</v>
      </c>
      <c r="H380" s="13">
        <f>H381+H382+H383+H384+H385+H387+H388+H386</f>
        <v>0</v>
      </c>
    </row>
    <row r="381" spans="1:8" ht="110.25" hidden="1">
      <c r="A381" s="10" t="s">
        <v>77</v>
      </c>
      <c r="B381" s="11">
        <v>14</v>
      </c>
      <c r="C381" s="11" t="s">
        <v>93</v>
      </c>
      <c r="D381" s="11" t="s">
        <v>78</v>
      </c>
      <c r="E381" s="12">
        <v>500</v>
      </c>
      <c r="F381" s="13">
        <v>0</v>
      </c>
      <c r="G381" s="51"/>
      <c r="H381" s="28"/>
    </row>
    <row r="382" spans="1:8" ht="196.5" hidden="1" customHeight="1">
      <c r="A382" s="10" t="s">
        <v>82</v>
      </c>
      <c r="B382" s="11">
        <v>14</v>
      </c>
      <c r="C382" s="11" t="s">
        <v>93</v>
      </c>
      <c r="D382" s="11" t="s">
        <v>83</v>
      </c>
      <c r="E382" s="12">
        <v>500</v>
      </c>
      <c r="F382" s="13">
        <v>0</v>
      </c>
      <c r="G382" s="51"/>
      <c r="H382" s="28"/>
    </row>
    <row r="383" spans="1:8" ht="115.5" hidden="1" customHeight="1">
      <c r="A383" s="10" t="s">
        <v>84</v>
      </c>
      <c r="B383" s="11">
        <v>14</v>
      </c>
      <c r="C383" s="11" t="s">
        <v>93</v>
      </c>
      <c r="D383" s="11" t="s">
        <v>85</v>
      </c>
      <c r="E383" s="12">
        <v>500</v>
      </c>
      <c r="F383" s="13">
        <v>0</v>
      </c>
      <c r="G383" s="51"/>
      <c r="H383" s="28"/>
    </row>
    <row r="384" spans="1:8" ht="141.75" hidden="1">
      <c r="A384" s="10" t="s">
        <v>86</v>
      </c>
      <c r="B384" s="11">
        <v>14</v>
      </c>
      <c r="C384" s="11" t="s">
        <v>93</v>
      </c>
      <c r="D384" s="11" t="s">
        <v>83</v>
      </c>
      <c r="E384" s="12">
        <v>500</v>
      </c>
      <c r="F384" s="13">
        <v>0</v>
      </c>
      <c r="G384" s="51"/>
      <c r="H384" s="28"/>
    </row>
    <row r="385" spans="1:10" ht="126" hidden="1">
      <c r="A385" s="10" t="s">
        <v>88</v>
      </c>
      <c r="B385" s="11">
        <v>14</v>
      </c>
      <c r="C385" s="11" t="s">
        <v>93</v>
      </c>
      <c r="D385" s="11" t="s">
        <v>89</v>
      </c>
      <c r="E385" s="12">
        <v>500</v>
      </c>
      <c r="F385" s="13">
        <v>0</v>
      </c>
      <c r="G385" s="51"/>
      <c r="H385" s="28"/>
    </row>
    <row r="386" spans="1:10" ht="31.5" hidden="1">
      <c r="A386" s="10" t="s">
        <v>323</v>
      </c>
      <c r="B386" s="11" t="s">
        <v>25</v>
      </c>
      <c r="C386" s="11" t="s">
        <v>93</v>
      </c>
      <c r="D386" s="11" t="s">
        <v>326</v>
      </c>
      <c r="E386" s="12">
        <v>500</v>
      </c>
      <c r="F386" s="13"/>
      <c r="G386" s="51"/>
      <c r="H386" s="28"/>
    </row>
    <row r="387" spans="1:10" ht="119.25" hidden="1" customHeight="1">
      <c r="A387" s="10" t="s">
        <v>90</v>
      </c>
      <c r="B387" s="11">
        <v>14</v>
      </c>
      <c r="C387" s="11" t="s">
        <v>93</v>
      </c>
      <c r="D387" s="11" t="s">
        <v>91</v>
      </c>
      <c r="E387" s="12">
        <v>500</v>
      </c>
      <c r="F387" s="13">
        <v>0</v>
      </c>
      <c r="G387" s="51"/>
      <c r="H387" s="28"/>
    </row>
    <row r="388" spans="1:10" ht="37.9" hidden="1" customHeight="1">
      <c r="A388" s="10" t="s">
        <v>324</v>
      </c>
      <c r="B388" s="11" t="s">
        <v>25</v>
      </c>
      <c r="C388" s="11" t="s">
        <v>93</v>
      </c>
      <c r="D388" s="11" t="s">
        <v>325</v>
      </c>
      <c r="E388" s="12">
        <v>500</v>
      </c>
      <c r="F388" s="13"/>
      <c r="G388" s="51"/>
      <c r="H388" s="28"/>
    </row>
    <row r="389" spans="1:10" ht="15.75" hidden="1">
      <c r="A389" s="27"/>
      <c r="B389" s="11"/>
      <c r="C389" s="11"/>
      <c r="D389" s="11"/>
      <c r="E389" s="12"/>
      <c r="F389" s="13"/>
      <c r="G389" s="51"/>
      <c r="H389" s="28"/>
    </row>
    <row r="396" spans="1:10">
      <c r="J396" s="100"/>
    </row>
  </sheetData>
  <mergeCells count="74">
    <mergeCell ref="F14:H14"/>
    <mergeCell ref="E10:H10"/>
    <mergeCell ref="E11:H11"/>
    <mergeCell ref="E12:H12"/>
    <mergeCell ref="F5:H5"/>
    <mergeCell ref="F13:H13"/>
    <mergeCell ref="A3:H3"/>
    <mergeCell ref="E6:H6"/>
    <mergeCell ref="E7:H7"/>
    <mergeCell ref="E8:H8"/>
    <mergeCell ref="E9:H9"/>
    <mergeCell ref="F22:H22"/>
    <mergeCell ref="G45:G46"/>
    <mergeCell ref="A15:H15"/>
    <mergeCell ref="A16:H16"/>
    <mergeCell ref="H45:H46"/>
    <mergeCell ref="F45:F46"/>
    <mergeCell ref="A22:A23"/>
    <mergeCell ref="B22:B23"/>
    <mergeCell ref="C22:C23"/>
    <mergeCell ref="D22:D23"/>
    <mergeCell ref="E22:E23"/>
    <mergeCell ref="E45:E46"/>
    <mergeCell ref="B45:B46"/>
    <mergeCell ref="C45:C46"/>
    <mergeCell ref="D45:D46"/>
    <mergeCell ref="A17:H17"/>
    <mergeCell ref="G257:G258"/>
    <mergeCell ref="H257:H258"/>
    <mergeCell ref="G284:G285"/>
    <mergeCell ref="H284:H285"/>
    <mergeCell ref="G50:G51"/>
    <mergeCell ref="H50:H51"/>
    <mergeCell ref="G220:G221"/>
    <mergeCell ref="H220:H221"/>
    <mergeCell ref="G252:G253"/>
    <mergeCell ref="H252:H253"/>
    <mergeCell ref="G179:G180"/>
    <mergeCell ref="H179:H180"/>
    <mergeCell ref="C50:C51"/>
    <mergeCell ref="D50:D51"/>
    <mergeCell ref="F179:F180"/>
    <mergeCell ref="A220:A221"/>
    <mergeCell ref="B220:B221"/>
    <mergeCell ref="C220:C221"/>
    <mergeCell ref="D220:D221"/>
    <mergeCell ref="E50:E51"/>
    <mergeCell ref="B50:B51"/>
    <mergeCell ref="F252:F253"/>
    <mergeCell ref="A252:A253"/>
    <mergeCell ref="B252:B253"/>
    <mergeCell ref="C252:C253"/>
    <mergeCell ref="D252:D253"/>
    <mergeCell ref="A358:A359"/>
    <mergeCell ref="B358:B359"/>
    <mergeCell ref="C358:C359"/>
    <mergeCell ref="D358:D359"/>
    <mergeCell ref="E358:E359"/>
    <mergeCell ref="A18:H18"/>
    <mergeCell ref="A19:H19"/>
    <mergeCell ref="B284:B285"/>
    <mergeCell ref="C284:C285"/>
    <mergeCell ref="D284:D285"/>
    <mergeCell ref="E284:E285"/>
    <mergeCell ref="F284:F285"/>
    <mergeCell ref="B257:B258"/>
    <mergeCell ref="C257:C258"/>
    <mergeCell ref="D257:D258"/>
    <mergeCell ref="E257:E258"/>
    <mergeCell ref="F257:F258"/>
    <mergeCell ref="E252:E253"/>
    <mergeCell ref="E220:E221"/>
    <mergeCell ref="F220:F221"/>
    <mergeCell ref="F50:F51"/>
  </mergeCells>
  <phoneticPr fontId="0" type="noConversion"/>
  <pageMargins left="0.69" right="0.19685039370078741" top="0.15748031496062992" bottom="0.15748031496062992" header="0.27559055118110237" footer="0.19685039370078741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Организация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post1</dc:creator>
  <cp:lastModifiedBy>plan1</cp:lastModifiedBy>
  <cp:lastPrinted>2019-11-19T06:47:23Z</cp:lastPrinted>
  <dcterms:created xsi:type="dcterms:W3CDTF">2016-11-24T14:46:38Z</dcterms:created>
  <dcterms:modified xsi:type="dcterms:W3CDTF">2020-04-28T10:33:51Z</dcterms:modified>
</cp:coreProperties>
</file>