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85" windowWidth="11340" windowHeight="8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Лист1!$A$1:$H$428</definedName>
  </definedNames>
  <calcPr calcId="125725"/>
</workbook>
</file>

<file path=xl/calcChain.xml><?xml version="1.0" encoding="utf-8"?>
<calcChain xmlns="http://schemas.openxmlformats.org/spreadsheetml/2006/main">
  <c r="F119" i="1"/>
  <c r="F156"/>
  <c r="F143"/>
  <c r="F153"/>
  <c r="F409"/>
  <c r="F370"/>
  <c r="F280"/>
  <c r="F232"/>
  <c r="F233"/>
  <c r="F180"/>
  <c r="F78"/>
  <c r="G78"/>
  <c r="H78"/>
  <c r="F48"/>
  <c r="F193"/>
  <c r="F350"/>
  <c r="G350"/>
  <c r="H350"/>
  <c r="F352"/>
  <c r="G352"/>
  <c r="H352"/>
  <c r="G291"/>
  <c r="H291"/>
  <c r="F291"/>
  <c r="H280"/>
  <c r="G280"/>
  <c r="H301"/>
  <c r="G301"/>
  <c r="H399"/>
  <c r="H398" s="1"/>
  <c r="H397" s="1"/>
  <c r="H312"/>
  <c r="H299"/>
  <c r="H75"/>
  <c r="H81"/>
  <c r="G68"/>
  <c r="H68"/>
  <c r="G81"/>
  <c r="G48"/>
  <c r="G47" s="1"/>
  <c r="H48"/>
  <c r="H47" s="1"/>
  <c r="G409"/>
  <c r="H409"/>
  <c r="G399"/>
  <c r="G398" s="1"/>
  <c r="G397" s="1"/>
  <c r="G323"/>
  <c r="H323"/>
  <c r="H322" s="1"/>
  <c r="H321" s="1"/>
  <c r="G322"/>
  <c r="G321" s="1"/>
  <c r="G348"/>
  <c r="H348"/>
  <c r="G299"/>
  <c r="F299"/>
  <c r="G269"/>
  <c r="G193"/>
  <c r="H193"/>
  <c r="G180"/>
  <c r="G156"/>
  <c r="G135"/>
  <c r="G123"/>
  <c r="H123"/>
  <c r="H122" s="1"/>
  <c r="G122"/>
  <c r="G104"/>
  <c r="G91"/>
  <c r="H91"/>
  <c r="G75"/>
  <c r="G44"/>
  <c r="G43" s="1"/>
  <c r="H44"/>
  <c r="H43" s="1"/>
  <c r="H279" l="1"/>
  <c r="G279"/>
  <c r="H74"/>
  <c r="F404"/>
  <c r="F403" s="1"/>
  <c r="F402" s="1"/>
  <c r="I196" l="1"/>
  <c r="F123"/>
  <c r="F122" s="1"/>
  <c r="G74"/>
  <c r="F81"/>
  <c r="F75"/>
  <c r="F44"/>
  <c r="F43" s="1"/>
  <c r="F146"/>
  <c r="F142" s="1"/>
  <c r="F375"/>
  <c r="F74" l="1"/>
  <c r="F33"/>
  <c r="F312"/>
  <c r="F279"/>
  <c r="F301"/>
  <c r="F166"/>
  <c r="F392" l="1"/>
  <c r="G108" l="1"/>
  <c r="H375"/>
  <c r="G375"/>
  <c r="F348"/>
  <c r="H222"/>
  <c r="G219"/>
  <c r="G192" s="1"/>
  <c r="G191" s="1"/>
  <c r="H219"/>
  <c r="H192" s="1"/>
  <c r="H191" s="1"/>
  <c r="H190" s="1"/>
  <c r="G166"/>
  <c r="G59" l="1"/>
  <c r="H59"/>
  <c r="F59"/>
  <c r="F57" l="1"/>
  <c r="F58"/>
  <c r="G57"/>
  <c r="G58"/>
  <c r="H57"/>
  <c r="H58"/>
  <c r="G174"/>
  <c r="G173" s="1"/>
  <c r="H174"/>
  <c r="H173" s="1"/>
  <c r="F174"/>
  <c r="F173" s="1"/>
  <c r="F127"/>
  <c r="F219" l="1"/>
  <c r="G216"/>
  <c r="H166"/>
  <c r="H165" s="1"/>
  <c r="G165"/>
  <c r="F192" l="1"/>
  <c r="F216"/>
  <c r="H233" l="1"/>
  <c r="G306"/>
  <c r="G163"/>
  <c r="G162" s="1"/>
  <c r="H163"/>
  <c r="H162" s="1"/>
  <c r="J182"/>
  <c r="G27"/>
  <c r="G26" s="1"/>
  <c r="G25" s="1"/>
  <c r="H27"/>
  <c r="H26" s="1"/>
  <c r="H25" s="1"/>
  <c r="G143"/>
  <c r="G155"/>
  <c r="H156"/>
  <c r="H155" s="1"/>
  <c r="G146"/>
  <c r="H146"/>
  <c r="H143"/>
  <c r="G327"/>
  <c r="G326" s="1"/>
  <c r="H327"/>
  <c r="H326" s="1"/>
  <c r="H142" l="1"/>
  <c r="H141" s="1"/>
  <c r="H140" s="1"/>
  <c r="G142"/>
  <c r="G141" s="1"/>
  <c r="G140" s="1"/>
  <c r="G233"/>
  <c r="G225"/>
  <c r="H225"/>
  <c r="G40" l="1"/>
  <c r="H40"/>
  <c r="G97" l="1"/>
  <c r="H97"/>
  <c r="F97"/>
  <c r="F87"/>
  <c r="F73" s="1"/>
  <c r="F225" l="1"/>
  <c r="H180"/>
  <c r="F68"/>
  <c r="F27"/>
  <c r="H216"/>
  <c r="G161"/>
  <c r="H161"/>
  <c r="F165"/>
  <c r="G127"/>
  <c r="G121" s="1"/>
  <c r="H127"/>
  <c r="H121" s="1"/>
  <c r="F121"/>
  <c r="G63"/>
  <c r="H63"/>
  <c r="F63"/>
  <c r="F62" s="1"/>
  <c r="F71"/>
  <c r="G103"/>
  <c r="G102" s="1"/>
  <c r="H104"/>
  <c r="H103" s="1"/>
  <c r="H102" s="1"/>
  <c r="F104"/>
  <c r="F163"/>
  <c r="F162" s="1"/>
  <c r="F155"/>
  <c r="F103" l="1"/>
  <c r="F102" s="1"/>
  <c r="F161"/>
  <c r="F306"/>
  <c r="H392"/>
  <c r="F327"/>
  <c r="F326" s="1"/>
  <c r="H388" l="1"/>
  <c r="H387" s="1"/>
  <c r="H386" s="1"/>
  <c r="G388"/>
  <c r="G386" s="1"/>
  <c r="F388"/>
  <c r="G338"/>
  <c r="G337" s="1"/>
  <c r="G336" s="1"/>
  <c r="H338"/>
  <c r="H337" s="1"/>
  <c r="H336" s="1"/>
  <c r="F338"/>
  <c r="F337" s="1"/>
  <c r="F336" s="1"/>
  <c r="H237"/>
  <c r="G237"/>
  <c r="F237"/>
  <c r="H213"/>
  <c r="G213"/>
  <c r="F213"/>
  <c r="F387" l="1"/>
  <c r="F386" s="1"/>
  <c r="F141"/>
  <c r="F140" s="1"/>
  <c r="G360" l="1"/>
  <c r="H360"/>
  <c r="F360"/>
  <c r="G364" l="1"/>
  <c r="H364"/>
  <c r="F364"/>
  <c r="H362"/>
  <c r="G362"/>
  <c r="F362"/>
  <c r="H358"/>
  <c r="G358"/>
  <c r="F358"/>
  <c r="H356"/>
  <c r="G356"/>
  <c r="F356"/>
  <c r="H354"/>
  <c r="G354"/>
  <c r="F354"/>
  <c r="F305" l="1"/>
  <c r="G256" l="1"/>
  <c r="G255" s="1"/>
  <c r="H256"/>
  <c r="H255" s="1"/>
  <c r="F256"/>
  <c r="F255" s="1"/>
  <c r="G71" l="1"/>
  <c r="H71"/>
  <c r="G67"/>
  <c r="G66" s="1"/>
  <c r="H67"/>
  <c r="H66" s="1"/>
  <c r="G62"/>
  <c r="G61" s="1"/>
  <c r="H62"/>
  <c r="H61" s="1"/>
  <c r="G42"/>
  <c r="H42"/>
  <c r="G33"/>
  <c r="G32" s="1"/>
  <c r="G31" s="1"/>
  <c r="H33"/>
  <c r="H32" s="1"/>
  <c r="H31" s="1"/>
  <c r="H135" l="1"/>
  <c r="H134" s="1"/>
  <c r="F135"/>
  <c r="G419"/>
  <c r="H419"/>
  <c r="F419"/>
  <c r="G305"/>
  <c r="G278" s="1"/>
  <c r="H305"/>
  <c r="H278" s="1"/>
  <c r="F40" l="1"/>
  <c r="H269" l="1"/>
  <c r="F269"/>
  <c r="G248"/>
  <c r="H248"/>
  <c r="F248"/>
  <c r="G222" l="1"/>
  <c r="G190" s="1"/>
  <c r="F222"/>
  <c r="G171"/>
  <c r="G170" s="1"/>
  <c r="H171"/>
  <c r="H170" s="1"/>
  <c r="F171"/>
  <c r="F170" s="1"/>
  <c r="F169" l="1"/>
  <c r="F139" s="1"/>
  <c r="H169"/>
  <c r="H139" s="1"/>
  <c r="G169"/>
  <c r="G139" s="1"/>
  <c r="G96"/>
  <c r="G95" s="1"/>
  <c r="G94" s="1"/>
  <c r="H96"/>
  <c r="H95" s="1"/>
  <c r="H94" s="1"/>
  <c r="F96"/>
  <c r="F95" s="1"/>
  <c r="F94" s="1"/>
  <c r="F91"/>
  <c r="G407"/>
  <c r="G406" s="1"/>
  <c r="G396" s="1"/>
  <c r="H407"/>
  <c r="H406" s="1"/>
  <c r="H396" s="1"/>
  <c r="G384"/>
  <c r="G383" s="1"/>
  <c r="H384"/>
  <c r="H383" s="1"/>
  <c r="G380"/>
  <c r="H380"/>
  <c r="G374"/>
  <c r="G373" s="1"/>
  <c r="G372" s="1"/>
  <c r="H374"/>
  <c r="H373" s="1"/>
  <c r="H372" s="1"/>
  <c r="G368"/>
  <c r="H368"/>
  <c r="G346"/>
  <c r="G345" s="1"/>
  <c r="H346"/>
  <c r="H345" s="1"/>
  <c r="G343"/>
  <c r="G342" s="1"/>
  <c r="H343"/>
  <c r="H342" s="1"/>
  <c r="G333"/>
  <c r="G332" s="1"/>
  <c r="H333"/>
  <c r="H332" s="1"/>
  <c r="G325"/>
  <c r="H325"/>
  <c r="G312"/>
  <c r="G311" s="1"/>
  <c r="G310" s="1"/>
  <c r="G276" s="1"/>
  <c r="H311"/>
  <c r="G267"/>
  <c r="G266" s="1"/>
  <c r="G265" s="1"/>
  <c r="G264" s="1"/>
  <c r="H267"/>
  <c r="H266" s="1"/>
  <c r="H265" s="1"/>
  <c r="H264" s="1"/>
  <c r="G262"/>
  <c r="H262"/>
  <c r="G260"/>
  <c r="H260"/>
  <c r="G247"/>
  <c r="G246" s="1"/>
  <c r="H247"/>
  <c r="H246" s="1"/>
  <c r="G232"/>
  <c r="G224" s="1"/>
  <c r="H232"/>
  <c r="H224" s="1"/>
  <c r="H179"/>
  <c r="H178" s="1"/>
  <c r="H177" s="1"/>
  <c r="G179"/>
  <c r="G178" s="1"/>
  <c r="G177" s="1"/>
  <c r="G134"/>
  <c r="G132"/>
  <c r="H132"/>
  <c r="H131" s="1"/>
  <c r="H130" s="1"/>
  <c r="G118"/>
  <c r="G117" s="1"/>
  <c r="H118"/>
  <c r="H117" s="1"/>
  <c r="F118"/>
  <c r="F117" s="1"/>
  <c r="F116" s="1"/>
  <c r="G116"/>
  <c r="H116"/>
  <c r="G112"/>
  <c r="G111" s="1"/>
  <c r="G106" s="1"/>
  <c r="H112"/>
  <c r="H111" s="1"/>
  <c r="G107"/>
  <c r="H108"/>
  <c r="G87"/>
  <c r="H87"/>
  <c r="H73" s="1"/>
  <c r="F26"/>
  <c r="F25" s="1"/>
  <c r="F407"/>
  <c r="F406" s="1"/>
  <c r="F267"/>
  <c r="F266" s="1"/>
  <c r="F247"/>
  <c r="F246" s="1"/>
  <c r="F191"/>
  <c r="F190" s="1"/>
  <c r="F132"/>
  <c r="F131" s="1"/>
  <c r="F130" s="1"/>
  <c r="F134"/>
  <c r="F108"/>
  <c r="F107" s="1"/>
  <c r="F112"/>
  <c r="F111" s="1"/>
  <c r="F61"/>
  <c r="F67"/>
  <c r="F66" s="1"/>
  <c r="F65" s="1"/>
  <c r="F32"/>
  <c r="F31" s="1"/>
  <c r="F47"/>
  <c r="F42" s="1"/>
  <c r="F179"/>
  <c r="F178" s="1"/>
  <c r="F260"/>
  <c r="F262"/>
  <c r="F311"/>
  <c r="F310" s="1"/>
  <c r="F323"/>
  <c r="F322" s="1"/>
  <c r="F321" s="1"/>
  <c r="F325"/>
  <c r="F333"/>
  <c r="F332" s="1"/>
  <c r="F343"/>
  <c r="F342" s="1"/>
  <c r="F346"/>
  <c r="F345" s="1"/>
  <c r="F368"/>
  <c r="F374"/>
  <c r="F380"/>
  <c r="F384"/>
  <c r="F383" s="1"/>
  <c r="F399"/>
  <c r="F398" s="1"/>
  <c r="F397" s="1"/>
  <c r="F396" l="1"/>
  <c r="H65"/>
  <c r="H24" s="1"/>
  <c r="H106"/>
  <c r="G73"/>
  <c r="G65" s="1"/>
  <c r="G24" s="1"/>
  <c r="G131"/>
  <c r="G130" s="1"/>
  <c r="G129" s="1"/>
  <c r="F24"/>
  <c r="F341"/>
  <c r="F335" s="1"/>
  <c r="F373"/>
  <c r="F372" s="1"/>
  <c r="H129"/>
  <c r="F224"/>
  <c r="H107"/>
  <c r="H310"/>
  <c r="H276" s="1"/>
  <c r="F367"/>
  <c r="F366" s="1"/>
  <c r="H367"/>
  <c r="H366" s="1"/>
  <c r="G367"/>
  <c r="G366" s="1"/>
  <c r="G259"/>
  <c r="G244" s="1"/>
  <c r="H341"/>
  <c r="H335" s="1"/>
  <c r="F177"/>
  <c r="F278"/>
  <c r="F259"/>
  <c r="F244" s="1"/>
  <c r="F265"/>
  <c r="F264" s="1"/>
  <c r="F129"/>
  <c r="F106"/>
  <c r="G341"/>
  <c r="G335" s="1"/>
  <c r="H259"/>
  <c r="H244" s="1"/>
  <c r="G320" l="1"/>
  <c r="H320"/>
  <c r="H101"/>
  <c r="G101"/>
  <c r="H176"/>
  <c r="G176"/>
  <c r="F101"/>
  <c r="F276"/>
  <c r="F176"/>
  <c r="F320"/>
  <c r="H23" l="1"/>
  <c r="F23"/>
  <c r="G23"/>
</calcChain>
</file>

<file path=xl/sharedStrings.xml><?xml version="1.0" encoding="utf-8"?>
<sst xmlns="http://schemas.openxmlformats.org/spreadsheetml/2006/main" count="1406" uniqueCount="568">
  <si>
    <t>Другие вопросы в области культуры, кинематографии</t>
  </si>
  <si>
    <t>11 0 05 00000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</si>
  <si>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</si>
  <si>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</si>
  <si>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</si>
  <si>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</si>
  <si>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</si>
  <si>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СОЦИАЛЬНАЯ ПОЛИТИКИ</t>
  </si>
  <si>
    <t>Пенсионное обеспечение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</si>
  <si>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</si>
  <si>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</si>
  <si>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</si>
  <si>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</si>
  <si>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</si>
  <si>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Основное мероприятие «Поддержка малых форм хозяйствования»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</si>
  <si>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</si>
  <si>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39 0 01 80100</t>
  </si>
  <si>
    <t>11 0 06 80600</t>
  </si>
  <si>
    <t>Расходы на мероприятия по организации отдыха и оздоровления детей и молодежи в загородных лагерях (софинансирование стоимости путевок из бюджета мун.р-на и за счет родительских средств)</t>
  </si>
  <si>
    <t>02 4 03 S8410</t>
  </si>
  <si>
    <t>39 0 02 81290</t>
  </si>
  <si>
    <t>Межбюджетные трансферты по переданным полномочиям на содержание библиотек</t>
  </si>
  <si>
    <t>14</t>
  </si>
  <si>
    <t>Национальная оборона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</si>
  <si>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</si>
  <si>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25 1 01 88390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</si>
  <si>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</si>
  <si>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</si>
  <si>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05 1 00 00000</t>
  </si>
  <si>
    <t>Основное мероприятие «Обеспечение жильем молодых семей»</t>
  </si>
  <si>
    <t>05 1 01 00000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</si>
  <si>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</si>
  <si>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</si>
  <si>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</si>
  <si>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</si>
  <si>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</si>
  <si>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</si>
  <si>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</si>
  <si>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</si>
  <si>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</si>
  <si>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</si>
  <si>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</si>
  <si>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</si>
  <si>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</si>
  <si>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02 2 10 78190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</si>
  <si>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</si>
  <si>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</si>
  <si>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02 2 08 78200</t>
  </si>
  <si>
    <t>02 2 12 78220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</si>
  <si>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</si>
  <si>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</si>
  <si>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</si>
  <si>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</si>
  <si>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02 2 11 78210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</si>
  <si>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</si>
  <si>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</si>
  <si>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</si>
  <si>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</si>
  <si>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</si>
  <si>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11 0 04 00000</t>
  </si>
  <si>
    <t>11 0 04 80410</t>
  </si>
  <si>
    <t>02 1 02 78100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</si>
  <si>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</si>
  <si>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</si>
  <si>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</si>
  <si>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39 0 02 88020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</si>
  <si>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</si>
  <si>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бюджетам субъектов Российской Федерации и муниципальных образований</t>
  </si>
  <si>
    <t xml:space="preserve"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</t>
  </si>
  <si>
    <t>39 0 02 00000</t>
  </si>
  <si>
    <t>Прочие межбюджетные трансферты общего характера</t>
  </si>
  <si>
    <t>Мероприятия по ГО ЧС основного мероприятия «Управление резервным фондом правительства Воронежской области и иными средствами на исполнение расходных обязательств Воронежской области» Межбюджетные трансферты ОБ</t>
  </si>
  <si>
    <t>39 0 02 20570</t>
  </si>
  <si>
    <t>Управление Резервным фондом</t>
  </si>
  <si>
    <t>13</t>
  </si>
  <si>
    <t>Зарезервированные средства связанные с особенностями исполнения бюджета (Иные бюджетные ассигнования)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</si>
  <si>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</si>
  <si>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</si>
  <si>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района»(Вовлечение молодёжи в соц.практику)</t>
  </si>
  <si>
    <t>39 0 02 78330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</si>
  <si>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района»резервный фонд администрации района.</t>
  </si>
  <si>
    <t>ДОПОЛНИТЕЛЬНОЕ ОБРАЗОВАНИЕ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</si>
  <si>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района»(бюджетный кредит)</t>
  </si>
  <si>
    <t>39 0 02 81600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</si>
  <si>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района»(субсидии на изгот.карт-планов)</t>
  </si>
  <si>
    <t>39 0 02 78460</t>
  </si>
  <si>
    <t>01</t>
  </si>
  <si>
    <t>03</t>
  </si>
  <si>
    <t>04</t>
  </si>
  <si>
    <t>06</t>
  </si>
  <si>
    <t>09</t>
  </si>
  <si>
    <t>05</t>
  </si>
  <si>
    <t>07</t>
  </si>
  <si>
    <t>02</t>
  </si>
  <si>
    <t>08</t>
  </si>
  <si>
    <t>Наименование</t>
  </si>
  <si>
    <t>Рз</t>
  </si>
  <si>
    <t>ПР</t>
  </si>
  <si>
    <t>ЦСР</t>
  </si>
  <si>
    <t>ВР</t>
  </si>
  <si>
    <t>В С Е Г О</t>
  </si>
  <si>
    <t>ОБЩЕГОСУДАРСТВЕННЫЕ ВОПРОСЫ</t>
  </si>
  <si>
    <t>Функционирование  законодательных (представительных) органов государственной власти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</si>
  <si>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</si>
  <si>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</si>
  <si>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</si>
  <si>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</si>
  <si>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</si>
  <si>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</si>
  <si>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</si>
  <si>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</si>
  <si>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</si>
  <si>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</si>
  <si>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</si>
  <si>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</si>
  <si>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</si>
  <si>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</si>
  <si>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</si>
  <si>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</si>
  <si>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Расходы на обеспечение деятельности органов местного самоуправления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</si>
  <si>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</si>
  <si>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39 0 03 82010</t>
  </si>
  <si>
    <t xml:space="preserve">Расходы на обеспечение деятельности органов местного самоуправления </t>
  </si>
  <si>
    <t>(Иные бюджетные ассигнования)</t>
  </si>
  <si>
    <t>Резервные фонды</t>
  </si>
  <si>
    <t xml:space="preserve">Основное мероприятие «Организация бюджетного процесса Петропавловского муниципального района» 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</si>
  <si>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</si>
  <si>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</si>
  <si>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</si>
  <si>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Другие общегосударственные вопросы</t>
  </si>
  <si>
    <t>02 0 00 00000</t>
  </si>
  <si>
    <t>Подпрограмма «Социализация детей-сирот и детей, нуждающихся в особой заботе государства»</t>
  </si>
  <si>
    <t>02 1 00 00000</t>
  </si>
  <si>
    <t>Основное мероприятие «Субвенции бюджета муниципальных образований на обеспечение на обеспечение выполения переданных полномочий организации осуществлении деятельности по опеке и попечительству)»</t>
  </si>
  <si>
    <t>02 1 14 00000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</si>
  <si>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</si>
  <si>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</si>
  <si>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</si>
  <si>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</si>
  <si>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</si>
  <si>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</si>
  <si>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</si>
  <si>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</si>
  <si>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</si>
  <si>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</si>
  <si>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58 0 01 78470</t>
  </si>
  <si>
    <t>Выполнение других расходных обязательств  (Иные бюджетные ассигнования)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</si>
  <si>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</si>
  <si>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</si>
  <si>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 xml:space="preserve">Основное мероприятие «Поощрения муниципальных образований»  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</si>
  <si>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</si>
  <si>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</si>
  <si>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</si>
  <si>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</si>
  <si>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</si>
  <si>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«Обеспечение реализации муниципальной программы»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</si>
  <si>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</si>
  <si>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58 0 01 80680 </t>
  </si>
  <si>
    <t>НАЦИОНАЛЬНАЯ ЭКОНОМИКА</t>
  </si>
  <si>
    <t>Сельское хозяйство и рыболовство</t>
  </si>
  <si>
    <t>25 0 00 00000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</si>
  <si>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животных(Закупка товаров, работ и услуг для государственных (муниципальных) нужд)</t>
  </si>
  <si>
    <t>Расходы на проведение Всероссийской сельхоз.переписи(ФБ)</t>
  </si>
  <si>
    <t>25 1 05 53910</t>
  </si>
  <si>
    <t>25 2 00 00000</t>
  </si>
  <si>
    <t>Основное мероприятие «Оказание консультационных услуг предприятиям агропромышленного комплекса, крестьянским (фермерским) хозяйствам и гражданам, ведущим личное подсобное хозяйство»</t>
  </si>
  <si>
    <t>25 2 01 00000</t>
  </si>
  <si>
    <t xml:space="preserve">Расходы муниципального бюджета на обеспечение деятельности ИКЦ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</si>
  <si>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25 2 01 80600</t>
  </si>
  <si>
    <t>Расходы муниципального бюджета на обеспечение деятельности ИКЦ (Закупка товаров, работ и услуг для государственных (муниципальных) нужд)</t>
  </si>
  <si>
    <t>Расходы муниципального бюджета на обеспечение деятельности ИКЦ (Иные бюджетные ассигнования)</t>
  </si>
  <si>
    <t>Другие вопросы в области национальной экономики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</si>
  <si>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</si>
  <si>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</si>
  <si>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</si>
  <si>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</si>
  <si>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</si>
  <si>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</si>
  <si>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</si>
  <si>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</si>
  <si>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</si>
  <si>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Основные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</si>
  <si>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Организацию проведения оплачиваемых  общественных работ (Межбюджетные трансферты)</t>
  </si>
  <si>
    <t>390 02 78430</t>
  </si>
  <si>
    <t>ЖИЛИЩНО-КОММУНАЛЬНОЕ ХОЗЯЙСТВО</t>
  </si>
  <si>
    <t>58 0 01 80090</t>
  </si>
  <si>
    <t>ОБРАЗОВАНИЕ</t>
  </si>
  <si>
    <t>Дошкольное образование</t>
  </si>
  <si>
    <t xml:space="preserve">Подпрограмма «Развитие дошкольного и общего образования» 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</si>
  <si>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</si>
  <si>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</si>
  <si>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</si>
  <si>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</si>
  <si>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</si>
  <si>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деятельности (оказание услуг) дошкольных учреждений(депутатские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</si>
  <si>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</si>
  <si>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</si>
  <si>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</si>
  <si>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</si>
  <si>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</si>
  <si>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</si>
  <si>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</si>
  <si>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</si>
  <si>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.((Закупка товаров, работ и услуг для государственных (муниципальных) нужд)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</si>
  <si>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</si>
  <si>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</si>
  <si>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интернатов(бюджетные инвестиции)</t>
  </si>
  <si>
    <t>Расходы муниципального на обеспечение деятельности школ и интернатов (Иные бюджетные ассигнования)</t>
  </si>
  <si>
    <t>02 1 02 20540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</si>
  <si>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</si>
  <si>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</si>
  <si>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</si>
  <si>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</si>
  <si>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</si>
  <si>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02 3 06 20540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</si>
  <si>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</si>
  <si>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</si>
  <si>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 xml:space="preserve">Основное мероприятие «Образование» 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</si>
  <si>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</si>
  <si>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</si>
  <si>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</si>
  <si>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Молодежная политика и оздоровление детей</t>
  </si>
  <si>
    <t>Расходы муниципального бюджета на обеспечение мероприятий по молодежной политике (Иные бюджетные ассигнования)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</si>
  <si>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</si>
  <si>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</si>
  <si>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круглогодичного оздоровления детей и молодежи»</t>
  </si>
  <si>
    <t>02 4 03 00000</t>
  </si>
  <si>
    <t>02 4 03 80280</t>
  </si>
  <si>
    <t>Расходы на мероприятия по вовлечению молодёжи в социальную практику</t>
  </si>
  <si>
    <t>02 4 04 78330</t>
  </si>
  <si>
    <t>03 0 00 00000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</si>
  <si>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</si>
  <si>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</si>
  <si>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</si>
  <si>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</si>
  <si>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</si>
  <si>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</si>
  <si>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</si>
  <si>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</si>
  <si>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>02 1 02 80670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</si>
  <si>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</si>
  <si>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</si>
  <si>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</si>
  <si>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</si>
  <si>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</si>
  <si>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</si>
  <si>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</si>
  <si>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02 7 00 80650</t>
  </si>
  <si>
    <t>КУЛЬТУРА И КИНЕМАТОГРАФИЯ</t>
  </si>
  <si>
    <t>Культура</t>
  </si>
  <si>
    <t xml:space="preserve">Основное мероприятие «Развитие сельской культуры Петропавловского муниципального района Воронежской области» </t>
  </si>
  <si>
    <t>11 0 01 00000</t>
  </si>
  <si>
    <t xml:space="preserve">Расходы муниципального бюджета на обеспечение деятельности КДЦ </t>
  </si>
  <si>
    <t>11 0 01 80590</t>
  </si>
  <si>
    <t xml:space="preserve">Основное мероприятие «Развитие библиотечного дела» </t>
  </si>
  <si>
    <t>11 0 03 00000</t>
  </si>
  <si>
    <t>11 0 03 80590</t>
  </si>
  <si>
    <t>Транспорт</t>
  </si>
  <si>
    <t>Подпрограмма "Развитие транспортной системы</t>
  </si>
  <si>
    <t>15 2 00 00000</t>
  </si>
  <si>
    <t>Сумма (тыс.рублей)</t>
  </si>
  <si>
    <t xml:space="preserve">Муниципальная программа Петропавловского муниципального района «Развитие образования» </t>
  </si>
  <si>
    <t>58 0 01 880350</t>
  </si>
  <si>
    <t>58 0 01 70350</t>
  </si>
  <si>
    <t xml:space="preserve">Муниципальная программа «Развитие местного самоуправления Петропавловского муниципального района » </t>
  </si>
  <si>
    <t>58 0 01 70100</t>
  </si>
  <si>
    <t xml:space="preserve">Подпрограмма «Развитие информационно-консультационной поддержки сельскохозяйственного производства Петропавловского муниципального района 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</si>
  <si>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</si>
  <si>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</si>
  <si>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</si>
  <si>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ДРУГИЕ ВОПРОСЫ В ОБЛАСТИ ЖИЛИЩНО-КОММУНАЛЬНОГО ХОЗЯЙСТВА</t>
  </si>
  <si>
    <t>Муниципальная программа Петропавловского муниципального района «Развитие образования»</t>
  </si>
  <si>
    <t>02 1 02 S8130</t>
  </si>
  <si>
    <t>04 0 00 00000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</si>
  <si>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</si>
  <si>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04 0 00 81440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</si>
  <si>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</si>
  <si>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 xml:space="preserve">Муниципальная программа Петропавловского муниципального района Воронежской области «Развитие  культуры » </t>
  </si>
  <si>
    <t>02 4 03 S8320</t>
  </si>
  <si>
    <t>Основное мероприятие                    «Мероприятия в области образования»</t>
  </si>
  <si>
    <t>Основное мероприятие                    «Информационно-методическое обеспечение профилактики правонарушений»</t>
  </si>
  <si>
    <t>11 0 03 70700</t>
  </si>
  <si>
    <t>11 0 03 78440</t>
  </si>
  <si>
    <t>Расходы муниципального бюджета на обеспечение деятельности библиотек.(на соц.значимые расходы)</t>
  </si>
  <si>
    <t>Субсидии на реализацию программы "Развитие культуры муниципальных образований Воронежской области</t>
  </si>
  <si>
    <t>Муниципальная программа Петропавловского муниципального района Воронежской области «Развитие  культуры »</t>
  </si>
  <si>
    <t>25 1 01 L5670</t>
  </si>
  <si>
    <t>05 1 01 L4970</t>
  </si>
  <si>
    <t>05 1 01L4970</t>
  </si>
  <si>
    <t>39 0 02 80590</t>
  </si>
  <si>
    <t>Прочие межбюджетные трансферты на соц.значимые расходы</t>
  </si>
  <si>
    <t>Прочие межбюджетные трансферты на проведение культ-массовых мероприятий</t>
  </si>
  <si>
    <t>39 0 02 80120</t>
  </si>
  <si>
    <t>39 0 02 70100</t>
  </si>
  <si>
    <t>Предоставление финансовой поддержки поселениям (межбюджетные трансферты) за счет субсидий областного бюджета</t>
  </si>
  <si>
    <t>Дотации на выравнивание бюджетной обеспеченности поселений (Межбюджетные трансферты) областной бюджет</t>
  </si>
  <si>
    <t>39 0 02 78050</t>
  </si>
  <si>
    <t>Расходы  на обеспечение деятельности (оказание услуг) муниципальных учреждений в рамках подпрограммы «Развитие дошкольного и общего образования» муниципальной программы Петропавловского муниципального района «Развитие образования (Бюджетные инвестиции)</t>
  </si>
  <si>
    <t>02 1 02 S8100</t>
  </si>
  <si>
    <t>Мероприятия в области дополнительного образования со финансирование из бюджета мун.района(бюджетные инвестиции)</t>
  </si>
  <si>
    <t>02 2 12 00000</t>
  </si>
  <si>
    <t>Основное мероприятие «Субвенции бюджетам муниципальных образований на  выплату единовременного пособия при всех формах устройства детей, лишенных родительского попечения в семью"</t>
  </si>
  <si>
    <t>39 0 02 80250</t>
  </si>
  <si>
    <t>10</t>
  </si>
  <si>
    <t>58 0 01 78391</t>
  </si>
  <si>
    <t>02 2 14 78392</t>
  </si>
  <si>
    <t>Подпрограмма "Вовлечение  молодежи в соц.практику"</t>
  </si>
  <si>
    <t>02 6 00 00000</t>
  </si>
  <si>
    <t>02 6 01 00000</t>
  </si>
  <si>
    <t>Основное мероприятие «Вовлечение молодежи в соц.практику и обеспечение поддержки молодежи»</t>
  </si>
  <si>
    <t>02 6 01 80310</t>
  </si>
  <si>
    <t>Муниципальная программа  «Развитие местного самоуправления Петропавловского муниципального района »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</si>
  <si>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</si>
  <si>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</si>
  <si>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</si>
  <si>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</si>
  <si>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r>
      <t xml:space="preserve">Муниципальная программа  </t>
    </r>
    <r>
      <rPr>
        <sz val="12"/>
        <rFont val="Times New Roman"/>
        <family val="1"/>
        <charset val="204"/>
      </rPr>
      <t xml:space="preserve">«Развитие местного самоуправления Петропавловского муниципального района » </t>
    </r>
  </si>
  <si>
    <r>
      <t xml:space="preserve">Муниципальная программа </t>
    </r>
    <r>
      <rPr>
        <sz val="12"/>
        <rFont val="Times New Roman"/>
        <family val="1"/>
        <charset val="204"/>
      </rPr>
      <t>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  </r>
  </si>
  <si>
    <r>
      <t xml:space="preserve">Муниципальная программа </t>
    </r>
    <r>
      <rPr>
        <sz val="12"/>
        <color indexed="8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 xml:space="preserve">Развитие сельского хозяйства Петропавловского муниципального района </t>
    </r>
  </si>
  <si>
    <r>
      <t>Расходы муниципального бюджета на обеспечение деятельности ДШИ</t>
    </r>
    <r>
      <rPr>
        <sz val="12"/>
        <color indexed="8"/>
        <rFont val="Times New Roman"/>
        <family val="1"/>
        <charset val="204"/>
      </rPr>
      <t xml:space="preserve"> 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</si>
  <si>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</si>
  <si>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</si>
  <si>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</si>
  <si>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(Иные бюджетные ассигнования)</t>
    </r>
  </si>
  <si>
    <r>
      <t>Расходы муниципального бюджета на обеспечение деятельности библиотек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(Иные бюджетные ассигнования)</t>
    </r>
  </si>
  <si>
    <r>
      <t>Муниципальная программа «</t>
    </r>
    <r>
      <rPr>
        <sz val="12"/>
        <rFont val="Times New Roman"/>
        <family val="1"/>
        <charset val="204"/>
      </rPr>
      <t>Развитие сельского хозяйства Петропавловского муниципального района</t>
    </r>
  </si>
  <si>
    <r>
      <t>Выплаты семьям опекунов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(Социальное обеспечение и иные выплаты населению)областной бюджет</t>
    </r>
  </si>
  <si>
    <r>
      <t xml:space="preserve">Мероприятия в области физической культуры и спорта в рамках основного мероприятия    «Развитие физической культуры и спорта Петропавловского муниципального района Воронежской области» муниципальной программы </t>
    </r>
    <r>
      <rPr>
        <sz val="12"/>
        <color indexed="8"/>
        <rFont val="Times New Roman"/>
        <family val="1"/>
        <charset val="204"/>
      </rPr>
      <t xml:space="preserve">«Развитие  культуры 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</si>
  <si>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Софинансирование организации летнего отдыха детей</t>
  </si>
  <si>
    <t>Расходы на мероприятия по организации отдыха и оздоровления детей и молодежи. (Закупка товаров, работ и услуг для государственных (муниципальных) нужд)</t>
  </si>
  <si>
    <t>Расходы муниципального на обеспечение другой деятельности (метод.+ бухгалтерия+хозгруппа)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</si>
  <si>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</t>
  </si>
  <si>
    <t>39 0 02 S8040</t>
  </si>
  <si>
    <t>12</t>
  </si>
  <si>
    <t>Прочие межбюджетные трансферты  общего характера</t>
  </si>
  <si>
    <t>02 1 02 S8940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</si>
  <si>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</si>
  <si>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</si>
  <si>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02 2 11 78544</t>
  </si>
  <si>
    <t>02 1 01 78150</t>
  </si>
  <si>
    <t>Расходы на осуществление моб. подготовки за счёт средств мун.бюджета</t>
  </si>
  <si>
    <t>Расходы на осуществление моб. Подготовки за счёт средств обл.бюджета</t>
  </si>
  <si>
    <t>02 2 07 78541</t>
  </si>
  <si>
    <t>Мероприятия в области дополнительного образования (Иные бюджетные ассигнования)</t>
  </si>
  <si>
    <t>Коммунальное хозяйство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</si>
  <si>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</si>
  <si>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</si>
  <si>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</si>
  <si>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</si>
  <si>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</si>
  <si>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</si>
  <si>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02 1 01 78270</t>
  </si>
  <si>
    <t>Расходы на обеспечение государственных гарантий реализации прав на получение общедоступного дошкольного образования.(Закупка товаров, работ и услуг для государственных (муниципальных) нужд)</t>
  </si>
  <si>
    <t>02 1 02 S8810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</si>
  <si>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</si>
  <si>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</si>
  <si>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</si>
  <si>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</si>
  <si>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</si>
  <si>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</si>
  <si>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11 0 А1 55190</t>
  </si>
  <si>
    <t xml:space="preserve"> Обеспечение жильем молодых семей (Социальное обеспечение и иные выплаты населению)за счёт субсидии из обл.и федерального бюджетов </t>
  </si>
  <si>
    <t xml:space="preserve"> Обеспечение жильем молодых семей (Социальное обеспечение и иные выплаты населению) софинансирование из бюджета мун.района</t>
  </si>
  <si>
    <t>Другие вопросы в области физической культуры</t>
  </si>
  <si>
    <t>Подпрограмма «Развитие дошкольного и общего образования»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</si>
  <si>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</si>
  <si>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</si>
  <si>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</si>
  <si>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39 0 02 S8850</t>
  </si>
  <si>
    <t>"Развитие туризма и реакреации"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</si>
  <si>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</si>
  <si>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</si>
  <si>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</si>
  <si>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</si>
  <si>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</si>
  <si>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</si>
  <si>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обл.и фед.бюджетов</t>
  </si>
  <si>
    <t>39 0 02 S8140</t>
  </si>
  <si>
    <t>БЛАГОУСТРОЙСТВО</t>
  </si>
  <si>
    <t>39 0 02 S8670</t>
  </si>
  <si>
    <t>Общеэкономические вопросы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</si>
  <si>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</si>
  <si>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</si>
  <si>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</si>
  <si>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02 1 02 80100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</si>
  <si>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</si>
  <si>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 xml:space="preserve">390 02 S8460 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</si>
  <si>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</si>
  <si>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02 1 E452100</t>
  </si>
  <si>
    <t>Региональный проект "Цифровая образовательная среда"</t>
  </si>
  <si>
    <t>Межбюджетные трансферты по переданным полномочиям на капитальный ремондомов культуры с населением до 50 тыс.человек</t>
  </si>
  <si>
    <t>2022 год</t>
  </si>
  <si>
    <t>Муниципальная программа «Развитие сельского хозяйства Петропавловского муниципального района»</t>
  </si>
  <si>
    <t>Основное мероприятие"Создание и развитие инфраструктуры на сельских территориях"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</si>
  <si>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</si>
  <si>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за счёт субсидии из областного бюджета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</si>
  <si>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</si>
  <si>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11 0 02 S8750</t>
  </si>
  <si>
    <t>02 1 02 S8750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</si>
  <si>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</si>
  <si>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02 2 07 78543</t>
  </si>
  <si>
    <t>02 2 07 78542</t>
  </si>
  <si>
    <t>39 0 02 L4670</t>
  </si>
  <si>
    <t>25 1 09 S8070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</si>
  <si>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</si>
  <si>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</si>
  <si>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</si>
  <si>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</si>
  <si>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</si>
  <si>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39 0 02 S8100</t>
  </si>
  <si>
    <t>11 0 03 L5190</t>
  </si>
  <si>
    <t>Межбюджетные трансферты сельским поселениям  за счёт бюджета муниципального района на ремонт объектов культуры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</si>
  <si>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</si>
  <si>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Обеспечение проведения выборов и референдумов</t>
  </si>
  <si>
    <t>58 0 05 00000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</si>
  <si>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нуждза счет зарезервированных средств бюджета муниципального района</t>
  </si>
  <si>
    <t>05 2 03 80100</t>
  </si>
  <si>
    <t>Расходы на мероприятия по  укреплению материально-технической базы в образовательных учреждениях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</si>
  <si>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обеспечение учащихся молочной продукцией (субсидия)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</si>
  <si>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нуждобеспечение учащихся молочной продукцией(муниципальный бюджет)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</si>
  <si>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 </t>
  </si>
  <si>
    <t>Расходы муниципального на организацию бесплатного горячего питания обучающихся,получающих начальное общее образование</t>
  </si>
  <si>
    <t>02 1 02 53030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</si>
  <si>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</si>
  <si>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 xml:space="preserve">Расходы на мероприятия по организации отдыха и оздоровления детей и молодежи  .(Закупка товаров, работ и услуг для государственных (муниципальных) нужд) </t>
  </si>
  <si>
    <t>Расходы на обеспечение деятельности органов местного самоуправления за счет зарезервированных средств бюджета муниципального района</t>
  </si>
  <si>
    <t>39 0 03 80100</t>
  </si>
  <si>
    <t>Основное мероприятие "Проведение Всеросийской переписи населения"</t>
  </si>
  <si>
    <t>58 0 08 00000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</si>
  <si>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</si>
  <si>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>2023 год</t>
  </si>
  <si>
    <t>58 0 06 51200</t>
  </si>
  <si>
    <t>Основное мероприятие "Расхода  по составлению списков кандидатов в присяжные заседатели федеральных судов общей юрисдикции в РФ"</t>
  </si>
  <si>
    <t>58 0 068 51200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</si>
  <si>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</t>
  </si>
  <si>
    <t>Основное мероприятие "Обеспечение проведения  выборов "</t>
  </si>
  <si>
    <t xml:space="preserve">Расходы на проведение выборов </t>
  </si>
  <si>
    <t>58 0 07 00000</t>
  </si>
  <si>
    <t>58 0 07 54690</t>
  </si>
  <si>
    <t>Основное мероприятие "Организация деятельности по отлову и содержанию безнадзорных животных"</t>
  </si>
  <si>
    <t>25 0 06 00000</t>
  </si>
  <si>
    <t>25 0 09  00000</t>
  </si>
  <si>
    <t>25 0 09  L5760</t>
  </si>
  <si>
    <t xml:space="preserve">Благоустройство сельских территорий </t>
  </si>
  <si>
    <t xml:space="preserve">Благоустройство территорий муниципальных образований  </t>
  </si>
  <si>
    <t>58 0 08 S8890</t>
  </si>
  <si>
    <t>25 0 05 00000</t>
  </si>
  <si>
    <t>25 0 05 L5760</t>
  </si>
  <si>
    <t>25 0 05 L5670</t>
  </si>
  <si>
    <t>02 1 02  L3040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</si>
  <si>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населению)федеральный бюджет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</si>
  <si>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спаопрта"</t>
  </si>
  <si>
    <t>11 0 04 S8750</t>
  </si>
  <si>
    <t>Расходы на реализацию мероприятий по созданию условий для развития физической культуры и массового спорта</t>
  </si>
  <si>
    <t>Дотации на выравнивание бюджетной обеспеченности поселений (Межбюджетные трансферты)муниципальный бюджет</t>
  </si>
  <si>
    <t xml:space="preserve"> 39 0 02 88050</t>
  </si>
  <si>
    <t>Расходы на мероприятия по развитию сети общеобразовательных организаций(проведение текущего и капитального ремонта,приобретение оборудования)</t>
  </si>
  <si>
    <t xml:space="preserve">Расходы на внедрение целевой модели цифровой образовательной среды в общеобразовательных организациях </t>
  </si>
  <si>
    <t xml:space="preserve">Расходы на создание в общеобразовательных организациях условий для занятий физической культурой и спортом </t>
  </si>
  <si>
    <t>11 0 04 S8790</t>
  </si>
  <si>
    <t>02 1 01 80560</t>
  </si>
  <si>
    <t>Предоствавление грантов в форме субсидий СОНКО на реализацию проектов (программ) на конкурсной основе (Субсидии федеральным, бюджетным, автономным и иным некоммерческим организациям)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</si>
  <si>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</si>
  <si>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r>
      <t>Муниципальная программа «</t>
    </r>
    <r>
      <rPr>
        <sz val="12"/>
        <rFont val="Times New Roman"/>
        <family val="1"/>
        <charset val="204"/>
      </rPr>
      <t>Профилактика правонарушений и противодействие преступности на территории Петропавловского муниципального района Воронежской области</t>
    </r>
  </si>
  <si>
    <t>Мероприятия по профилактике терроризма (Закупка товаров, работ и услуг для государственных (муниципальных) нужд)</t>
  </si>
  <si>
    <t>Расходы на создание и обеспечение функционирования  центров образования  естественно-научной и технологической направленности в образовательных организациях расположенных в сельской местности(Закупка товаров, работ и услуг для государственных (муниципальных) нужд)</t>
  </si>
  <si>
    <t>Расходы на мероприятия по проведению Всероссийской переписи населения(Закупка товаров, работ и услуг для государственных (муниципальных) нужд)</t>
  </si>
  <si>
    <t>39 0 02 S8870</t>
  </si>
  <si>
    <t xml:space="preserve">         " О бюджете Петропавловского муниципаль</t>
  </si>
  <si>
    <t>58 0 01 80100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</si>
  <si>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 областного бюджета</t>
  </si>
  <si>
    <t>05 2 03 70100</t>
  </si>
  <si>
    <t>02 3 06 80100</t>
  </si>
  <si>
    <t>11 0 02 20540</t>
  </si>
  <si>
    <t>02 7 00 80100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</si>
  <si>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(Закупка товаров, работ и услуг для государственных (муниципальных) нужд) </t>
    </r>
  </si>
  <si>
    <t>11 0 01 70100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</si>
  <si>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</t>
  </si>
  <si>
    <t>11 0 03 80100</t>
  </si>
  <si>
    <t>Расходы на государственную поддержку отрасли культуры</t>
  </si>
  <si>
    <t xml:space="preserve">Межбюджетные трансферты сельским поселениям  за счёт бюджета муниципального района </t>
  </si>
  <si>
    <t>Прочие межбюджетные трансферты сельским поселениям  за счёт зарезервированных средств бюджета муниципального района   (межбюджетные трансферты)</t>
  </si>
  <si>
    <t>39 0 02 80100</t>
  </si>
  <si>
    <t>Прочие межбюджетные трансферты сельским поселениям за счет резевного фонда правительства Воронежской области(межбюджетные трансферты)</t>
  </si>
  <si>
    <t>58 0 01 20540</t>
  </si>
  <si>
    <t>Расходы на реализацию мероприятий по ремонту объектов теплоэнергетического хозяйства(Закупка товаров, работ и услуг для государственных (муниципальных) нужд)</t>
  </si>
  <si>
    <t>05 2 03 S9120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</si>
  <si>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иных межбюджетных трансфертов на поощрение муниципальных образований  за наращивание налогового потенциала</t>
  </si>
  <si>
    <t>02 1 02 78270</t>
  </si>
  <si>
    <t>Мероприятия в области дополнительного образования (Закупка товаров, работ и услуг для государственных (муниципальных) нужд)(депутатские средства)</t>
  </si>
  <si>
    <t xml:space="preserve">Мероприятия в области дополнительного образования.( (Закупка товаров, работ и услуг для государственных (муниципальных) нужд) 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</si>
  <si>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счет депутатских средств</t>
    </r>
  </si>
  <si>
    <t>11 0 01 20540</t>
  </si>
  <si>
    <t>11 0 01 80100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</si>
  <si>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счёт зарезервированных средств</t>
    </r>
  </si>
  <si>
    <t>11 0 05 80100</t>
  </si>
  <si>
    <t>11 0 04 80100</t>
  </si>
  <si>
    <t xml:space="preserve">Основное мероприятие «Обеспечение деятельности ревизионной комиссии» </t>
  </si>
  <si>
    <t>Расходы на обеспечение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</si>
  <si>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58 0 09 82010</t>
  </si>
  <si>
    <t>58 0 09 00000</t>
  </si>
  <si>
    <t xml:space="preserve">Организация деятельности комиссий по делам несовершеннолетних и защите их прав 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</si>
  <si>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</t>
  </si>
  <si>
    <t>Осуществление полномочий по созданию и организации деятельности административных комиссий</t>
  </si>
  <si>
    <t>Прочие межбюджетные трансферты общего характера за счет дорожного фонда муниципального района(Межбюджетные трансферты)</t>
  </si>
  <si>
    <t>Расходы на ремонт автомобильных дорог общего пользования местного значения за счёт субсидии из областного бюджета(Закупка товаров, работ и услуг для государственных (муниципальных) нужд)</t>
  </si>
  <si>
    <t>Межбюджетные трансферты на изготовление карт-планов земельных участков за счёт субсидии (Межбюджетные трансферты)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</si>
  <si>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контроля(Межбюджетные трансферты)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</si>
  <si>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2014-2024 годы.</t>
  </si>
  <si>
    <t>39 0 00 0000</t>
  </si>
  <si>
    <t>39 0 02 0000</t>
  </si>
  <si>
    <t>Расходы муниципального бюджета на обеспечение деятельности МКУ "Петропавловка Теплоцентраль"  (Иные бюджетные ассигнования)</t>
  </si>
  <si>
    <t xml:space="preserve"> Модернизация уличного освещения за счет субсидии из областного бюджета(Закупка товаров, работ и услуг для государственных (муниципальных) нужд)</t>
  </si>
  <si>
    <t>Иные межбюджетные трансферты на  уличное освещение за счет субсидии из областного бюджета (Межбюджетные трансферты)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</si>
  <si>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</si>
  <si>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А1 00000</t>
  </si>
  <si>
    <t>11 0А1 55190</t>
  </si>
  <si>
    <t xml:space="preserve"> Основное мероприятие"Развитие туризма и реакреации"</t>
  </si>
  <si>
    <t>Иные дотации</t>
  </si>
  <si>
    <t>Дотации на поддержку  мер  по обеспечению сбалансированности (Межбюджетные трансферты) областной бюджет</t>
  </si>
  <si>
    <t>39 0 02 78030</t>
  </si>
  <si>
    <t>Прочие межбюджетные трансферты сельским поселениям  на приобретение служебного автотранспорта(межбюджетные трансферты)</t>
  </si>
  <si>
    <t>ного района  на 2022 год и плановый период</t>
  </si>
  <si>
    <t xml:space="preserve">2023-2024 годов "  </t>
  </si>
  <si>
    <t>Петропавловского муниципального района на 2022 год</t>
  </si>
  <si>
    <t>и плановый период 2023-2024 годов.</t>
  </si>
  <si>
    <t>2024 год</t>
  </si>
  <si>
    <t>Организация системы раздельного накопления твердых коммунальных отходов (межбюджетные трансферты)</t>
  </si>
  <si>
    <t>39 0 02 S8740</t>
  </si>
  <si>
    <t>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</si>
  <si>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Комплектовае документальных фондов общедоступных библиотек(Закупка товаров, работ и услуг для государственных (муниципальных) нужд)</t>
  </si>
  <si>
    <t>58 0 05 82070</t>
  </si>
  <si>
    <t>Расходы на государственную поддержку отрасли культурыПриобретение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</si>
  <si>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11 0 01L5190</t>
  </si>
  <si>
    <t>Расходы на государственную поддержку отрасли культуры.Комплектовае документальных фондов общедоступных библиотек(Закупка товаров, работ и услуг для государственных (муниципальных) нужд)</t>
  </si>
  <si>
    <t xml:space="preserve"> </t>
  </si>
  <si>
    <t>39 0 02 79180</t>
  </si>
  <si>
    <t>25 0 06 78450</t>
  </si>
  <si>
    <t xml:space="preserve"> Модернизация уличного освещения за счет субсидии из областного бюджета(Межбюджетные трансферты)</t>
  </si>
  <si>
    <t>Расходы на модернизацию уличного освещения за счет зарезервированных средств связанных с особенностями бюджета муниципального района (Межбюджетные трансферты)</t>
  </si>
  <si>
    <t>Расходы на реализацию  мероприятий по  модернизации школьных систем образования(Закупка товаров, работ и услуг для государственных (муниципальных) нужд)</t>
  </si>
  <si>
    <t>02 1 02 L7500</t>
  </si>
  <si>
    <t>Расходы на реализацию  мероприятий по  модернизации школьных систем образования вне рамок софинансирования(Закупка товаров, работ и услуг для государственных (муниципальных) нужд)</t>
  </si>
  <si>
    <t>02 1 02 S9140</t>
  </si>
  <si>
    <t>Расходы на реализацию  мероприятий по развитию сети общеобразовательных организаций (Закупка товаров, работ и услуг для государственных (муниципальных) нужд )</t>
  </si>
  <si>
    <t xml:space="preserve"> Прочие межбюджетные трансферты на поддержку  мер  по обеспечению сбалансированности (Межбюджетные трансферты)</t>
  </si>
  <si>
    <t xml:space="preserve">"О внесении изменений в решение Совета </t>
  </si>
  <si>
    <t xml:space="preserve"> народных депутатов от 24.12.2021 г. №30  </t>
  </si>
  <si>
    <t>Расходы на обеспечение деятельности органов местного самоуправления(Закупка товаров, работ и услуг для государственных (муниципальных) нужд) за счет зарезервированных средств бюджета муниципального района</t>
  </si>
  <si>
    <t xml:space="preserve"> Основное мероприятие : "Осуществление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Петропавловского муниципального района Воронежской области"</t>
  </si>
  <si>
    <t>15 2 02 00000</t>
  </si>
  <si>
    <t>Организация пассажирских перевозок (Закупка товаров, работ и услуг для государственных (муниципальных) нужд)</t>
  </si>
  <si>
    <t>15 2 02 80100</t>
  </si>
  <si>
    <t>Расходы муниципального на обеспечение деятельности школ и интернатов(Закупка товаров, работ и услуг для государственных (муниципальных) нужд(депутатские средства)</t>
  </si>
  <si>
    <t>11 0 02 80100</t>
  </si>
  <si>
    <t xml:space="preserve">Расходы муниципального бюджета на обеспечение деятельности КДЦ (Закупка товаров, работ и услуг для государственных (муниципальных) нужд)за счет ИМБТ из областного бюджета </t>
  </si>
  <si>
    <t>11 0 01 78490</t>
  </si>
  <si>
    <t>Прочие межбюджетные трансферты на меропиятия по ГО ЧС за счет средств областного бюджета  (Межбюджетные трансферты)</t>
  </si>
  <si>
    <t>Межбюджетные трансфертыза счет ИМБТ из областного бюджета  на поощрение муниципальных образований  (межбюджетные трансферты)</t>
  </si>
  <si>
    <t>39 0 02 78490</t>
  </si>
  <si>
    <t xml:space="preserve">Приобретение коммунальной специализированной техники(Закупка товаров, работ и услуг для государственных (муниципальных) нужд) </t>
  </si>
  <si>
    <t>Основное мероприятие "Разработка схем теплоснабжения"</t>
  </si>
  <si>
    <t>Расходы муниципального бюджета на разработку схем теплоснабжения (Закупка товаров, работ и услуг для государственных (муниципальных) нужд)</t>
  </si>
  <si>
    <t>05 2 04 00000</t>
  </si>
  <si>
    <t>05 2 04 88460</t>
  </si>
  <si>
    <t>Софинансирование капитальных вложений в объекты муниципальной собственности (межбюджетные трансферты)</t>
  </si>
  <si>
    <t>Приложение № 4</t>
  </si>
  <si>
    <t xml:space="preserve"> от   01.07.2022 №23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</si>
</sst>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2">
      <alignment horizontal="left" vertical="top" wrapText="1"/>
    </xf>
  </cellStyleXfs>
  <cellXfs count="26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2" fontId="0" fillId="0" borderId="0" xfId="0" applyNumberFormat="1"/>
    <xf numFmtId="0" fontId="0" fillId="4" borderId="0" xfId="0" applyFill="1"/>
    <xf numFmtId="0" fontId="1" fillId="5" borderId="1" xfId="0" applyFont="1" applyFill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center"/>
    </xf>
    <xf numFmtId="0" fontId="4" fillId="5" borderId="0" xfId="0" applyFont="1" applyFill="1"/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wrapText="1"/>
    </xf>
    <xf numFmtId="0" fontId="5" fillId="5" borderId="1" xfId="0" applyFont="1" applyFill="1" applyBorder="1" applyAlignment="1">
      <alignment horizontal="justify" vertical="top" wrapText="1"/>
    </xf>
    <xf numFmtId="0" fontId="2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left" wrapText="1"/>
    </xf>
    <xf numFmtId="2" fontId="5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justify" vertical="top" wrapText="1"/>
    </xf>
    <xf numFmtId="49" fontId="5" fillId="5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justify" wrapText="1"/>
    </xf>
    <xf numFmtId="2" fontId="4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0" fillId="0" borderId="3" xfId="0" applyBorder="1"/>
    <xf numFmtId="0" fontId="5" fillId="0" borderId="1" xfId="0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0" fontId="5" fillId="0" borderId="0" xfId="0" applyFont="1" applyFill="1" applyAlignment="1">
      <alignment horizontal="center"/>
    </xf>
    <xf numFmtId="2" fontId="4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5" borderId="5" xfId="0" applyFont="1" applyFill="1" applyBorder="1" applyAlignment="1">
      <alignment horizontal="justify" vertical="top" wrapText="1"/>
    </xf>
    <xf numFmtId="0" fontId="5" fillId="5" borderId="4" xfId="0" applyFont="1" applyFill="1" applyBorder="1" applyAlignment="1">
      <alignment horizontal="justify" vertical="top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5" borderId="0" xfId="0" applyFill="1"/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justify" vertical="top" wrapText="1"/>
    </xf>
    <xf numFmtId="0" fontId="0" fillId="2" borderId="0" xfId="0" applyFill="1" applyBorder="1"/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wrapText="1"/>
    </xf>
    <xf numFmtId="0" fontId="2" fillId="5" borderId="5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435"/>
  <sheetViews>
    <sheetView tabSelected="1" zoomScaleNormal="100" workbookViewId="0">
      <selection activeCell="A15" sqref="A15:H15"/>
    </sheetView>
  </sheetViews>
  <sheetFormatPr defaultRowHeight="15"/>
  <cols>
    <col min="1" max="1" width="39.42578125" style="9" customWidth="1"/>
    <col min="2" max="2" width="4.28515625" style="9" customWidth="1"/>
    <col min="3" max="3" width="4" style="9" customWidth="1"/>
    <col min="4" max="4" width="16.28515625" style="9" customWidth="1"/>
    <col min="5" max="5" width="6.28515625" style="9" customWidth="1"/>
    <col min="6" max="6" width="14.28515625" style="9" customWidth="1"/>
    <col min="7" max="7" width="13.140625" style="46" customWidth="1"/>
    <col min="8" max="8" width="15.7109375" style="9" customWidth="1"/>
    <col min="9" max="9" width="16.85546875" style="1" customWidth="1"/>
    <col min="10" max="10" width="12.7109375" style="1" customWidth="1"/>
    <col min="11" max="11" width="8.85546875" style="1" customWidth="1"/>
    <col min="12" max="12" width="8.28515625" customWidth="1"/>
    <col min="13" max="13" width="11.42578125" customWidth="1"/>
    <col min="14" max="22" width="8.85546875" customWidth="1"/>
    <col min="23" max="23" width="9.28515625" bestFit="1" customWidth="1"/>
    <col min="25" max="25" width="9.28515625" bestFit="1" customWidth="1"/>
  </cols>
  <sheetData>
    <row r="3" spans="1:18" ht="15.75">
      <c r="A3" s="199"/>
      <c r="B3" s="199"/>
      <c r="C3" s="255"/>
      <c r="D3" s="255"/>
      <c r="E3" s="131"/>
      <c r="F3" s="131"/>
      <c r="G3" s="255" t="s">
        <v>566</v>
      </c>
      <c r="H3" s="255"/>
    </row>
    <row r="4" spans="1:18" ht="15.75">
      <c r="A4" s="199"/>
      <c r="B4" s="134"/>
      <c r="C4" s="134"/>
      <c r="D4" s="134"/>
      <c r="E4" s="131"/>
      <c r="F4" s="134"/>
      <c r="G4" s="134"/>
      <c r="H4" s="134"/>
    </row>
    <row r="5" spans="1:18" ht="15.75">
      <c r="A5" s="200"/>
      <c r="B5" s="258"/>
      <c r="C5" s="258"/>
      <c r="D5" s="258"/>
      <c r="E5" s="132"/>
      <c r="F5" s="258" t="s">
        <v>312</v>
      </c>
      <c r="G5" s="258"/>
      <c r="H5" s="258"/>
    </row>
    <row r="6" spans="1:18" ht="15.75">
      <c r="A6" s="258"/>
      <c r="B6" s="258"/>
      <c r="C6" s="258"/>
      <c r="D6" s="258"/>
      <c r="E6" s="258" t="s">
        <v>313</v>
      </c>
      <c r="F6" s="258"/>
      <c r="G6" s="258"/>
      <c r="H6" s="258"/>
    </row>
    <row r="7" spans="1:18" ht="15.75">
      <c r="A7" s="200"/>
      <c r="B7" s="200"/>
      <c r="C7" s="200"/>
      <c r="D7" s="200"/>
      <c r="E7" s="258" t="s">
        <v>546</v>
      </c>
      <c r="F7" s="258"/>
      <c r="G7" s="258"/>
      <c r="H7" s="258"/>
    </row>
    <row r="8" spans="1:18" ht="15.75">
      <c r="A8" s="200"/>
      <c r="B8" s="200"/>
      <c r="C8" s="200"/>
      <c r="D8" s="200"/>
      <c r="E8" s="258" t="s">
        <v>547</v>
      </c>
      <c r="F8" s="258"/>
      <c r="G8" s="258"/>
      <c r="H8" s="258"/>
    </row>
    <row r="9" spans="1:18" ht="15.75">
      <c r="A9" s="257"/>
      <c r="B9" s="257"/>
      <c r="C9" s="257"/>
      <c r="D9" s="257"/>
      <c r="E9" s="257" t="s">
        <v>468</v>
      </c>
      <c r="F9" s="257"/>
      <c r="G9" s="257"/>
      <c r="H9" s="257"/>
    </row>
    <row r="10" spans="1:18" ht="15" customHeight="1">
      <c r="A10" s="258"/>
      <c r="B10" s="258"/>
      <c r="C10" s="258"/>
      <c r="D10" s="258"/>
      <c r="E10" s="258" t="s">
        <v>522</v>
      </c>
      <c r="F10" s="258"/>
      <c r="G10" s="258"/>
      <c r="H10" s="258"/>
      <c r="R10" t="s">
        <v>535</v>
      </c>
    </row>
    <row r="11" spans="1:18" ht="15" customHeight="1">
      <c r="A11" s="259"/>
      <c r="B11" s="259"/>
      <c r="C11" s="259"/>
      <c r="D11" s="259"/>
      <c r="E11" s="259" t="s">
        <v>523</v>
      </c>
      <c r="F11" s="259"/>
      <c r="G11" s="259"/>
      <c r="H11" s="259"/>
    </row>
    <row r="12" spans="1:18" ht="15.75">
      <c r="A12" s="201"/>
      <c r="B12" s="258"/>
      <c r="C12" s="258"/>
      <c r="D12" s="258"/>
      <c r="E12" s="133"/>
      <c r="F12" s="258" t="s">
        <v>567</v>
      </c>
      <c r="G12" s="258"/>
      <c r="H12" s="258"/>
    </row>
    <row r="13" spans="1:18" ht="15.75">
      <c r="A13" s="31"/>
      <c r="B13" s="31"/>
      <c r="C13" s="31"/>
      <c r="D13" s="31"/>
      <c r="E13" s="31"/>
      <c r="F13" s="255"/>
      <c r="G13" s="256"/>
      <c r="H13" s="256"/>
    </row>
    <row r="14" spans="1:18" ht="12.75" customHeight="1">
      <c r="A14" s="235"/>
      <c r="B14" s="235"/>
      <c r="C14" s="235"/>
      <c r="D14" s="235"/>
      <c r="E14" s="235"/>
      <c r="F14" s="235"/>
      <c r="G14" s="235"/>
      <c r="H14" s="235"/>
    </row>
    <row r="15" spans="1:18" ht="15.75">
      <c r="A15" s="236" t="s">
        <v>314</v>
      </c>
      <c r="B15" s="236"/>
      <c r="C15" s="236"/>
      <c r="D15" s="236"/>
      <c r="E15" s="236"/>
      <c r="F15" s="236"/>
      <c r="G15" s="236"/>
      <c r="H15" s="236"/>
    </row>
    <row r="16" spans="1:18" ht="15.75">
      <c r="A16" s="241" t="s">
        <v>315</v>
      </c>
      <c r="B16" s="241"/>
      <c r="C16" s="241"/>
      <c r="D16" s="241"/>
      <c r="E16" s="241"/>
      <c r="F16" s="241"/>
      <c r="G16" s="241"/>
      <c r="H16" s="241"/>
    </row>
    <row r="17" spans="1:25" ht="15.75">
      <c r="A17" s="236" t="s">
        <v>524</v>
      </c>
      <c r="B17" s="236"/>
      <c r="C17" s="236"/>
      <c r="D17" s="236"/>
      <c r="E17" s="236"/>
      <c r="F17" s="236"/>
      <c r="G17" s="236"/>
      <c r="H17" s="236"/>
    </row>
    <row r="18" spans="1:25" ht="15.75">
      <c r="A18" s="236" t="s">
        <v>525</v>
      </c>
      <c r="B18" s="236"/>
      <c r="C18" s="236"/>
      <c r="D18" s="236"/>
      <c r="E18" s="236"/>
      <c r="F18" s="236"/>
      <c r="G18" s="236"/>
      <c r="H18" s="236"/>
    </row>
    <row r="19" spans="1:25" ht="15.75">
      <c r="A19" s="8"/>
      <c r="B19" s="8"/>
      <c r="C19" s="8"/>
      <c r="D19" s="8"/>
      <c r="E19" s="8"/>
      <c r="F19" s="8"/>
      <c r="G19" s="40"/>
      <c r="H19" s="8"/>
    </row>
    <row r="20" spans="1:25" ht="13.5" customHeight="1">
      <c r="G20" s="41"/>
    </row>
    <row r="21" spans="1:25" ht="15.75">
      <c r="A21" s="238" t="s">
        <v>95</v>
      </c>
      <c r="B21" s="238" t="s">
        <v>96</v>
      </c>
      <c r="C21" s="238" t="s">
        <v>97</v>
      </c>
      <c r="D21" s="238" t="s">
        <v>98</v>
      </c>
      <c r="E21" s="238" t="s">
        <v>99</v>
      </c>
      <c r="F21" s="233" t="s">
        <v>260</v>
      </c>
      <c r="G21" s="233"/>
      <c r="H21" s="233"/>
    </row>
    <row r="22" spans="1:25" ht="15.75">
      <c r="A22" s="238"/>
      <c r="B22" s="238"/>
      <c r="C22" s="238"/>
      <c r="D22" s="238"/>
      <c r="E22" s="238"/>
      <c r="F22" s="158" t="s">
        <v>391</v>
      </c>
      <c r="G22" s="42" t="s">
        <v>430</v>
      </c>
      <c r="H22" s="30" t="s">
        <v>526</v>
      </c>
    </row>
    <row r="23" spans="1:25" ht="15.75">
      <c r="A23" s="6" t="s">
        <v>100</v>
      </c>
      <c r="B23" s="6"/>
      <c r="C23" s="6"/>
      <c r="D23" s="6"/>
      <c r="E23" s="6"/>
      <c r="F23" s="7">
        <f>F24+F94+F101+F139+F176+F276+F320+F372+F383+F396+F91</f>
        <v>543459.48300000012</v>
      </c>
      <c r="G23" s="43">
        <f>G24+G94+G101+G139+G176+G276+G320+G372+G383+G396+G91</f>
        <v>377329.84870000003</v>
      </c>
      <c r="H23" s="43">
        <f>H24+H94+H101+H139+H176+H276+H320+H372+H383+H396+H91</f>
        <v>377296.19749999995</v>
      </c>
      <c r="Y23" s="4"/>
    </row>
    <row r="24" spans="1:25" ht="37.5" customHeight="1">
      <c r="A24" s="56" t="s">
        <v>101</v>
      </c>
      <c r="B24" s="51" t="s">
        <v>86</v>
      </c>
      <c r="C24" s="51"/>
      <c r="D24" s="51"/>
      <c r="E24" s="50"/>
      <c r="F24" s="53">
        <f>F25+F31+F42+F61+F65+F40+F57</f>
        <v>40766.589999999997</v>
      </c>
      <c r="G24" s="52">
        <f>G25+G31+G42+G61+G65+G40</f>
        <v>31965.3</v>
      </c>
      <c r="H24" s="53">
        <f>H25+H31+H42+H61+H65+H40</f>
        <v>30577</v>
      </c>
    </row>
    <row r="25" spans="1:25" ht="78" customHeight="1">
      <c r="A25" s="56" t="s">
        <v>102</v>
      </c>
      <c r="B25" s="51" t="s">
        <v>86</v>
      </c>
      <c r="C25" s="51" t="s">
        <v>87</v>
      </c>
      <c r="D25" s="51"/>
      <c r="E25" s="50"/>
      <c r="F25" s="53">
        <f>F26</f>
        <v>415</v>
      </c>
      <c r="G25" s="52">
        <f>G26</f>
        <v>331.4</v>
      </c>
      <c r="H25" s="53">
        <f t="shared" ref="G25:H26" si="0">H26</f>
        <v>334.7</v>
      </c>
    </row>
    <row r="26" spans="1:25" ht="70.5" customHeight="1">
      <c r="A26" s="14" t="s">
        <v>316</v>
      </c>
      <c r="B26" s="51" t="s">
        <v>86</v>
      </c>
      <c r="C26" s="51" t="s">
        <v>87</v>
      </c>
      <c r="D26" s="51" t="s">
        <v>103</v>
      </c>
      <c r="E26" s="50"/>
      <c r="F26" s="53">
        <f>F27</f>
        <v>415</v>
      </c>
      <c r="G26" s="52">
        <f t="shared" si="0"/>
        <v>331.4</v>
      </c>
      <c r="H26" s="53">
        <f t="shared" si="0"/>
        <v>334.7</v>
      </c>
    </row>
    <row r="27" spans="1:25" ht="51" customHeight="1">
      <c r="A27" s="15" t="s">
        <v>104</v>
      </c>
      <c r="B27" s="51" t="s">
        <v>86</v>
      </c>
      <c r="C27" s="51" t="s">
        <v>87</v>
      </c>
      <c r="D27" s="51" t="s">
        <v>105</v>
      </c>
      <c r="E27" s="50"/>
      <c r="F27" s="53">
        <f>F28+F29</f>
        <v>415</v>
      </c>
      <c r="G27" s="52">
        <f t="shared" ref="G27:H27" si="1">G28+G29</f>
        <v>331.4</v>
      </c>
      <c r="H27" s="53">
        <f t="shared" si="1"/>
        <v>334.7</v>
      </c>
    </row>
    <row r="28" spans="1:25" ht="162" customHeight="1">
      <c r="A28" s="15" t="s">
        <v>106</v>
      </c>
      <c r="B28" s="51" t="s">
        <v>86</v>
      </c>
      <c r="C28" s="51" t="s">
        <v>87</v>
      </c>
      <c r="D28" s="51" t="s">
        <v>107</v>
      </c>
      <c r="E28" s="50">
        <v>100</v>
      </c>
      <c r="F28" s="53">
        <v>348.2</v>
      </c>
      <c r="G28" s="47">
        <v>331.4</v>
      </c>
      <c r="H28" s="48">
        <v>334.7</v>
      </c>
    </row>
    <row r="29" spans="1:25" ht="87.75" customHeight="1">
      <c r="A29" s="15" t="s">
        <v>108</v>
      </c>
      <c r="B29" s="51" t="s">
        <v>86</v>
      </c>
      <c r="C29" s="51" t="s">
        <v>87</v>
      </c>
      <c r="D29" s="51" t="s">
        <v>107</v>
      </c>
      <c r="E29" s="50">
        <v>200</v>
      </c>
      <c r="F29" s="53">
        <v>66.8</v>
      </c>
      <c r="G29" s="47">
        <v>0</v>
      </c>
      <c r="H29" s="48">
        <v>0</v>
      </c>
      <c r="J29" s="39"/>
    </row>
    <row r="30" spans="1:25" ht="78.75" hidden="1" customHeight="1">
      <c r="A30" s="15" t="s">
        <v>108</v>
      </c>
      <c r="B30" s="51" t="s">
        <v>86</v>
      </c>
      <c r="C30" s="51" t="s">
        <v>87</v>
      </c>
      <c r="D30" s="51" t="s">
        <v>107</v>
      </c>
      <c r="E30" s="50"/>
      <c r="F30" s="53">
        <v>0</v>
      </c>
      <c r="G30" s="47"/>
      <c r="H30" s="48"/>
    </row>
    <row r="31" spans="1:25" ht="99.75" customHeight="1">
      <c r="A31" s="56" t="s">
        <v>109</v>
      </c>
      <c r="B31" s="51" t="s">
        <v>86</v>
      </c>
      <c r="C31" s="51" t="s">
        <v>88</v>
      </c>
      <c r="D31" s="51"/>
      <c r="E31" s="50"/>
      <c r="F31" s="53">
        <f>F32</f>
        <v>25954.75</v>
      </c>
      <c r="G31" s="52">
        <f t="shared" ref="G31:H32" si="2">G32</f>
        <v>21695.3</v>
      </c>
      <c r="H31" s="53">
        <f t="shared" si="2"/>
        <v>20264.399999999998</v>
      </c>
    </row>
    <row r="32" spans="1:25" ht="68.25" customHeight="1">
      <c r="A32" s="14" t="s">
        <v>316</v>
      </c>
      <c r="B32" s="51" t="s">
        <v>86</v>
      </c>
      <c r="C32" s="51" t="s">
        <v>88</v>
      </c>
      <c r="D32" s="51" t="s">
        <v>103</v>
      </c>
      <c r="E32" s="50"/>
      <c r="F32" s="53">
        <f>F33</f>
        <v>25954.75</v>
      </c>
      <c r="G32" s="52">
        <f t="shared" si="2"/>
        <v>21695.3</v>
      </c>
      <c r="H32" s="53">
        <f t="shared" si="2"/>
        <v>20264.399999999998</v>
      </c>
    </row>
    <row r="33" spans="1:10" ht="51" customHeight="1">
      <c r="A33" s="15" t="s">
        <v>104</v>
      </c>
      <c r="B33" s="51" t="s">
        <v>86</v>
      </c>
      <c r="C33" s="51" t="s">
        <v>88</v>
      </c>
      <c r="D33" s="51" t="s">
        <v>105</v>
      </c>
      <c r="E33" s="50"/>
      <c r="F33" s="53">
        <f>F34+F36+F37+F39+F35+F38</f>
        <v>25954.75</v>
      </c>
      <c r="G33" s="52">
        <f>G34+G36+G37+G39</f>
        <v>21695.3</v>
      </c>
      <c r="H33" s="53">
        <f>H34+H36+H37+H39</f>
        <v>20264.399999999998</v>
      </c>
    </row>
    <row r="34" spans="1:10" ht="182.25" customHeight="1">
      <c r="A34" s="15" t="s">
        <v>110</v>
      </c>
      <c r="B34" s="51" t="s">
        <v>86</v>
      </c>
      <c r="C34" s="51" t="s">
        <v>88</v>
      </c>
      <c r="D34" s="51" t="s">
        <v>107</v>
      </c>
      <c r="E34" s="50">
        <v>100</v>
      </c>
      <c r="F34" s="49">
        <v>17401</v>
      </c>
      <c r="G34" s="47">
        <v>15760.6</v>
      </c>
      <c r="H34" s="48">
        <v>15918.1</v>
      </c>
    </row>
    <row r="35" spans="1:10" ht="80.25" hidden="1" customHeight="1">
      <c r="A35" s="15" t="s">
        <v>404</v>
      </c>
      <c r="B35" s="80" t="s">
        <v>86</v>
      </c>
      <c r="C35" s="80" t="s">
        <v>88</v>
      </c>
      <c r="D35" s="81" t="s">
        <v>107</v>
      </c>
      <c r="E35" s="82">
        <v>100</v>
      </c>
      <c r="F35" s="83"/>
      <c r="G35" s="77">
        <v>0</v>
      </c>
      <c r="H35" s="78">
        <v>0</v>
      </c>
    </row>
    <row r="36" spans="1:10" ht="110.25">
      <c r="A36" s="15" t="s">
        <v>111</v>
      </c>
      <c r="B36" s="51" t="s">
        <v>86</v>
      </c>
      <c r="C36" s="51" t="s">
        <v>88</v>
      </c>
      <c r="D36" s="51" t="s">
        <v>107</v>
      </c>
      <c r="E36" s="50">
        <v>200</v>
      </c>
      <c r="F36" s="49">
        <v>6791.75</v>
      </c>
      <c r="G36" s="47">
        <v>3853.2</v>
      </c>
      <c r="H36" s="48">
        <v>2269.1999999999998</v>
      </c>
      <c r="J36" s="39"/>
    </row>
    <row r="37" spans="1:10" ht="81.75" customHeight="1">
      <c r="A37" s="37" t="s">
        <v>112</v>
      </c>
      <c r="B37" s="55" t="s">
        <v>86</v>
      </c>
      <c r="C37" s="55" t="s">
        <v>88</v>
      </c>
      <c r="D37" s="55" t="s">
        <v>107</v>
      </c>
      <c r="E37" s="57">
        <v>800</v>
      </c>
      <c r="F37" s="54">
        <v>25</v>
      </c>
      <c r="G37" s="47">
        <v>25</v>
      </c>
      <c r="H37" s="47">
        <v>0</v>
      </c>
    </row>
    <row r="38" spans="1:10" ht="117" hidden="1" customHeight="1">
      <c r="A38" s="15" t="s">
        <v>111</v>
      </c>
      <c r="B38" s="139" t="s">
        <v>86</v>
      </c>
      <c r="C38" s="139" t="s">
        <v>88</v>
      </c>
      <c r="D38" s="139" t="s">
        <v>469</v>
      </c>
      <c r="E38" s="138">
        <v>200</v>
      </c>
      <c r="F38" s="143"/>
      <c r="G38" s="135">
        <v>0</v>
      </c>
      <c r="H38" s="135">
        <v>0</v>
      </c>
    </row>
    <row r="39" spans="1:10" ht="150" customHeight="1">
      <c r="A39" s="56" t="s">
        <v>113</v>
      </c>
      <c r="B39" s="51" t="s">
        <v>86</v>
      </c>
      <c r="C39" s="51" t="s">
        <v>88</v>
      </c>
      <c r="D39" s="51" t="s">
        <v>114</v>
      </c>
      <c r="E39" s="50">
        <v>100</v>
      </c>
      <c r="F39" s="49">
        <v>1737</v>
      </c>
      <c r="G39" s="47">
        <v>2056.5</v>
      </c>
      <c r="H39" s="48">
        <v>2077.1</v>
      </c>
    </row>
    <row r="40" spans="1:10" ht="9.75" hidden="1" customHeight="1">
      <c r="A40" s="16" t="s">
        <v>432</v>
      </c>
      <c r="B40" s="51" t="s">
        <v>86</v>
      </c>
      <c r="C40" s="51" t="s">
        <v>91</v>
      </c>
      <c r="D40" s="110" t="s">
        <v>431</v>
      </c>
      <c r="E40" s="50"/>
      <c r="F40" s="49">
        <f>F41</f>
        <v>0</v>
      </c>
      <c r="G40" s="54">
        <f t="shared" ref="G40:H40" si="3">G41</f>
        <v>0</v>
      </c>
      <c r="H40" s="49">
        <f t="shared" si="3"/>
        <v>0</v>
      </c>
    </row>
    <row r="41" spans="1:10" ht="15.75" hidden="1" customHeight="1">
      <c r="A41" s="16" t="s">
        <v>434</v>
      </c>
      <c r="B41" s="51" t="s">
        <v>86</v>
      </c>
      <c r="C41" s="51" t="s">
        <v>91</v>
      </c>
      <c r="D41" s="110" t="s">
        <v>433</v>
      </c>
      <c r="E41" s="50">
        <v>200</v>
      </c>
      <c r="F41" s="49">
        <v>0</v>
      </c>
      <c r="G41" s="47">
        <v>0</v>
      </c>
      <c r="H41" s="48">
        <v>0</v>
      </c>
    </row>
    <row r="42" spans="1:10" ht="78.75">
      <c r="A42" s="56" t="s">
        <v>115</v>
      </c>
      <c r="B42" s="51" t="s">
        <v>86</v>
      </c>
      <c r="C42" s="51" t="s">
        <v>89</v>
      </c>
      <c r="D42" s="162"/>
      <c r="E42" s="161"/>
      <c r="F42" s="53">
        <f>F43+F47</f>
        <v>8439.74</v>
      </c>
      <c r="G42" s="163">
        <f t="shared" ref="G42:H42" si="4">G43+G47</f>
        <v>7455.5999999999995</v>
      </c>
      <c r="H42" s="163">
        <f t="shared" si="4"/>
        <v>7414.9</v>
      </c>
    </row>
    <row r="43" spans="1:10" ht="63">
      <c r="A43" s="14" t="s">
        <v>316</v>
      </c>
      <c r="B43" s="162" t="s">
        <v>86</v>
      </c>
      <c r="C43" s="162" t="s">
        <v>89</v>
      </c>
      <c r="D43" s="162" t="s">
        <v>103</v>
      </c>
      <c r="E43" s="161"/>
      <c r="F43" s="163">
        <f>F44</f>
        <v>930.6</v>
      </c>
      <c r="G43" s="163">
        <f t="shared" ref="G43:H43" si="5">G44</f>
        <v>814.8</v>
      </c>
      <c r="H43" s="163">
        <f t="shared" si="5"/>
        <v>823</v>
      </c>
    </row>
    <row r="44" spans="1:10" ht="31.5">
      <c r="A44" s="15" t="s">
        <v>497</v>
      </c>
      <c r="B44" s="162" t="s">
        <v>86</v>
      </c>
      <c r="C44" s="162" t="s">
        <v>89</v>
      </c>
      <c r="D44" s="162" t="s">
        <v>500</v>
      </c>
      <c r="E44" s="161"/>
      <c r="F44" s="163">
        <f>F45+F46</f>
        <v>930.6</v>
      </c>
      <c r="G44" s="163">
        <f t="shared" ref="G44:H44" si="6">G45+G46</f>
        <v>814.8</v>
      </c>
      <c r="H44" s="163">
        <f t="shared" si="6"/>
        <v>823</v>
      </c>
    </row>
    <row r="45" spans="1:10" ht="141.75">
      <c r="A45" s="15" t="s">
        <v>498</v>
      </c>
      <c r="B45" s="162" t="s">
        <v>86</v>
      </c>
      <c r="C45" s="162" t="s">
        <v>89</v>
      </c>
      <c r="D45" s="162" t="s">
        <v>499</v>
      </c>
      <c r="E45" s="161">
        <v>100</v>
      </c>
      <c r="F45" s="163">
        <v>886.6</v>
      </c>
      <c r="G45" s="164">
        <v>814.8</v>
      </c>
      <c r="H45" s="163">
        <v>823</v>
      </c>
    </row>
    <row r="46" spans="1:10" ht="110.25">
      <c r="A46" s="15" t="s">
        <v>111</v>
      </c>
      <c r="B46" s="162" t="s">
        <v>86</v>
      </c>
      <c r="C46" s="162" t="s">
        <v>89</v>
      </c>
      <c r="D46" s="162" t="s">
        <v>499</v>
      </c>
      <c r="E46" s="161">
        <v>200</v>
      </c>
      <c r="F46" s="163">
        <v>44</v>
      </c>
      <c r="G46" s="164">
        <v>0</v>
      </c>
      <c r="H46" s="163"/>
    </row>
    <row r="47" spans="1:10" ht="141.75">
      <c r="A47" s="14" t="s">
        <v>317</v>
      </c>
      <c r="B47" s="51" t="s">
        <v>86</v>
      </c>
      <c r="C47" s="51" t="s">
        <v>89</v>
      </c>
      <c r="D47" s="51" t="s">
        <v>116</v>
      </c>
      <c r="E47" s="50"/>
      <c r="F47" s="53">
        <f>F48</f>
        <v>7509.14</v>
      </c>
      <c r="G47" s="170">
        <f t="shared" ref="G47:H47" si="7">G48</f>
        <v>6640.7999999999993</v>
      </c>
      <c r="H47" s="170">
        <f t="shared" si="7"/>
        <v>6591.9</v>
      </c>
    </row>
    <row r="48" spans="1:10" ht="47.25">
      <c r="A48" s="56" t="s">
        <v>117</v>
      </c>
      <c r="B48" s="51" t="s">
        <v>86</v>
      </c>
      <c r="C48" s="51" t="s">
        <v>89</v>
      </c>
      <c r="D48" s="51" t="s">
        <v>118</v>
      </c>
      <c r="E48" s="50"/>
      <c r="F48" s="53">
        <f>F49+F51+F54+F52+F56</f>
        <v>7509.14</v>
      </c>
      <c r="G48" s="170">
        <f t="shared" ref="G48:H48" si="8">G49+G51+G54+G52</f>
        <v>6640.7999999999993</v>
      </c>
      <c r="H48" s="170">
        <f t="shared" si="8"/>
        <v>6591.9</v>
      </c>
    </row>
    <row r="49" spans="1:9" ht="31.5">
      <c r="A49" s="17" t="s">
        <v>119</v>
      </c>
      <c r="B49" s="240" t="s">
        <v>86</v>
      </c>
      <c r="C49" s="240" t="s">
        <v>89</v>
      </c>
      <c r="D49" s="240" t="s">
        <v>121</v>
      </c>
      <c r="E49" s="239">
        <v>100</v>
      </c>
      <c r="F49" s="228">
        <v>5317.1</v>
      </c>
      <c r="G49" s="234">
        <v>4800.2</v>
      </c>
      <c r="H49" s="237">
        <v>4991</v>
      </c>
    </row>
    <row r="50" spans="1:9" ht="110.25">
      <c r="A50" s="17" t="s">
        <v>120</v>
      </c>
      <c r="B50" s="240"/>
      <c r="C50" s="240"/>
      <c r="D50" s="240"/>
      <c r="E50" s="239"/>
      <c r="F50" s="228"/>
      <c r="G50" s="234"/>
      <c r="H50" s="237"/>
    </row>
    <row r="51" spans="1:9" ht="81" customHeight="1">
      <c r="A51" s="64" t="s">
        <v>244</v>
      </c>
      <c r="B51" s="51" t="s">
        <v>86</v>
      </c>
      <c r="C51" s="51" t="s">
        <v>89</v>
      </c>
      <c r="D51" s="51" t="s">
        <v>121</v>
      </c>
      <c r="E51" s="50">
        <v>200</v>
      </c>
      <c r="F51" s="49">
        <v>2075.5</v>
      </c>
      <c r="G51" s="47">
        <v>1837.6</v>
      </c>
      <c r="H51" s="48">
        <v>1597.9</v>
      </c>
      <c r="I51" s="39"/>
    </row>
    <row r="52" spans="1:9" ht="1.5" hidden="1" customHeight="1">
      <c r="A52" s="103" t="s">
        <v>425</v>
      </c>
      <c r="B52" s="95" t="s">
        <v>86</v>
      </c>
      <c r="C52" s="95" t="s">
        <v>89</v>
      </c>
      <c r="D52" s="95" t="s">
        <v>426</v>
      </c>
      <c r="E52" s="94">
        <v>200</v>
      </c>
      <c r="F52" s="49"/>
      <c r="G52" s="47">
        <v>0</v>
      </c>
      <c r="H52" s="48">
        <v>0</v>
      </c>
    </row>
    <row r="53" spans="1:9" ht="18.75" hidden="1" customHeight="1">
      <c r="A53" s="64"/>
      <c r="B53" s="51"/>
      <c r="C53" s="51"/>
      <c r="D53" s="51"/>
      <c r="E53" s="50"/>
      <c r="F53" s="49"/>
      <c r="G53" s="47"/>
      <c r="H53" s="48"/>
    </row>
    <row r="54" spans="1:9" ht="31.5">
      <c r="A54" s="72" t="s">
        <v>122</v>
      </c>
      <c r="B54" s="240" t="s">
        <v>86</v>
      </c>
      <c r="C54" s="242" t="s">
        <v>89</v>
      </c>
      <c r="D54" s="242" t="s">
        <v>121</v>
      </c>
      <c r="E54" s="254">
        <v>800</v>
      </c>
      <c r="F54" s="251">
        <v>3</v>
      </c>
      <c r="G54" s="234">
        <v>3</v>
      </c>
      <c r="H54" s="234">
        <v>3</v>
      </c>
    </row>
    <row r="55" spans="1:9" ht="27" customHeight="1">
      <c r="A55" s="71" t="s">
        <v>123</v>
      </c>
      <c r="B55" s="240"/>
      <c r="C55" s="242"/>
      <c r="D55" s="242"/>
      <c r="E55" s="254"/>
      <c r="F55" s="251"/>
      <c r="G55" s="234"/>
      <c r="H55" s="234"/>
    </row>
    <row r="56" spans="1:9" ht="117" customHeight="1">
      <c r="A56" s="103" t="s">
        <v>548</v>
      </c>
      <c r="B56" s="208" t="s">
        <v>86</v>
      </c>
      <c r="C56" s="208" t="s">
        <v>89</v>
      </c>
      <c r="D56" s="208" t="s">
        <v>426</v>
      </c>
      <c r="E56" s="209">
        <v>200</v>
      </c>
      <c r="F56" s="214">
        <v>113.54</v>
      </c>
      <c r="G56" s="211">
        <v>0</v>
      </c>
      <c r="H56" s="211">
        <v>0</v>
      </c>
    </row>
    <row r="57" spans="1:9" ht="42.75" customHeight="1">
      <c r="A57" s="29" t="s">
        <v>413</v>
      </c>
      <c r="B57" s="95" t="s">
        <v>86</v>
      </c>
      <c r="C57" s="99" t="s">
        <v>92</v>
      </c>
      <c r="D57" s="99"/>
      <c r="E57" s="100"/>
      <c r="F57" s="98">
        <f>F59</f>
        <v>1200</v>
      </c>
      <c r="G57" s="98">
        <f t="shared" ref="G57:H57" si="9">G59</f>
        <v>0</v>
      </c>
      <c r="H57" s="98">
        <f t="shared" si="9"/>
        <v>0</v>
      </c>
    </row>
    <row r="58" spans="1:9" ht="66" customHeight="1">
      <c r="A58" s="14" t="s">
        <v>316</v>
      </c>
      <c r="B58" s="175" t="s">
        <v>86</v>
      </c>
      <c r="C58" s="176" t="s">
        <v>92</v>
      </c>
      <c r="D58" s="156" t="s">
        <v>103</v>
      </c>
      <c r="E58" s="179"/>
      <c r="F58" s="178">
        <f>F59</f>
        <v>1200</v>
      </c>
      <c r="G58" s="178">
        <f t="shared" ref="G58:H58" si="10">G59</f>
        <v>0</v>
      </c>
      <c r="H58" s="178">
        <f t="shared" si="10"/>
        <v>0</v>
      </c>
    </row>
    <row r="59" spans="1:9" ht="41.25" customHeight="1">
      <c r="A59" s="29" t="s">
        <v>435</v>
      </c>
      <c r="B59" s="95" t="s">
        <v>86</v>
      </c>
      <c r="C59" s="99" t="s">
        <v>92</v>
      </c>
      <c r="D59" s="21" t="s">
        <v>414</v>
      </c>
      <c r="E59" s="20"/>
      <c r="F59" s="93">
        <f>F60</f>
        <v>1200</v>
      </c>
      <c r="G59" s="93">
        <f t="shared" ref="G59:H59" si="11">G60</f>
        <v>0</v>
      </c>
      <c r="H59" s="93">
        <f t="shared" si="11"/>
        <v>0</v>
      </c>
    </row>
    <row r="60" spans="1:9" ht="23.25" customHeight="1">
      <c r="A60" s="29" t="s">
        <v>436</v>
      </c>
      <c r="B60" s="95" t="s">
        <v>86</v>
      </c>
      <c r="C60" s="99" t="s">
        <v>92</v>
      </c>
      <c r="D60" s="189" t="s">
        <v>531</v>
      </c>
      <c r="E60" s="20">
        <v>200</v>
      </c>
      <c r="F60" s="185">
        <v>1200</v>
      </c>
      <c r="G60" s="102">
        <v>0</v>
      </c>
      <c r="H60" s="102">
        <v>0</v>
      </c>
    </row>
    <row r="61" spans="1:9" ht="15.75">
      <c r="A61" s="56" t="s">
        <v>124</v>
      </c>
      <c r="B61" s="51" t="s">
        <v>86</v>
      </c>
      <c r="C61" s="55">
        <v>11</v>
      </c>
      <c r="D61" s="55"/>
      <c r="E61" s="57"/>
      <c r="F61" s="52">
        <f>F62</f>
        <v>150</v>
      </c>
      <c r="G61" s="52">
        <f t="shared" ref="G61:H63" si="12">G62</f>
        <v>0</v>
      </c>
      <c r="H61" s="52">
        <f t="shared" si="12"/>
        <v>0</v>
      </c>
    </row>
    <row r="62" spans="1:9" ht="147" customHeight="1">
      <c r="A62" s="14" t="s">
        <v>317</v>
      </c>
      <c r="B62" s="51" t="s">
        <v>86</v>
      </c>
      <c r="C62" s="51">
        <v>11</v>
      </c>
      <c r="D62" s="51" t="s">
        <v>116</v>
      </c>
      <c r="E62" s="50"/>
      <c r="F62" s="53">
        <f>F63</f>
        <v>150</v>
      </c>
      <c r="G62" s="52">
        <f t="shared" si="12"/>
        <v>0</v>
      </c>
      <c r="H62" s="53">
        <f t="shared" si="12"/>
        <v>0</v>
      </c>
    </row>
    <row r="63" spans="1:9" ht="69" customHeight="1">
      <c r="A63" s="15" t="s">
        <v>125</v>
      </c>
      <c r="B63" s="51" t="s">
        <v>86</v>
      </c>
      <c r="C63" s="51">
        <v>11</v>
      </c>
      <c r="D63" s="51" t="s">
        <v>126</v>
      </c>
      <c r="E63" s="50"/>
      <c r="F63" s="53">
        <f>F64</f>
        <v>150</v>
      </c>
      <c r="G63" s="52">
        <f t="shared" si="12"/>
        <v>0</v>
      </c>
      <c r="H63" s="53">
        <f t="shared" si="12"/>
        <v>0</v>
      </c>
    </row>
    <row r="64" spans="1:9" ht="132" customHeight="1">
      <c r="A64" s="15" t="s">
        <v>127</v>
      </c>
      <c r="B64" s="51" t="s">
        <v>86</v>
      </c>
      <c r="C64" s="51">
        <v>11</v>
      </c>
      <c r="D64" s="51" t="s">
        <v>128</v>
      </c>
      <c r="E64" s="50">
        <v>800</v>
      </c>
      <c r="F64" s="53">
        <v>150</v>
      </c>
      <c r="G64" s="47">
        <v>0</v>
      </c>
      <c r="H64" s="48">
        <v>0</v>
      </c>
    </row>
    <row r="65" spans="1:8" ht="31.5">
      <c r="A65" s="56" t="s">
        <v>129</v>
      </c>
      <c r="B65" s="51" t="s">
        <v>86</v>
      </c>
      <c r="C65" s="51">
        <v>13</v>
      </c>
      <c r="D65" s="51"/>
      <c r="E65" s="50"/>
      <c r="F65" s="53">
        <f>F66+F73+F71</f>
        <v>4607.1000000000004</v>
      </c>
      <c r="G65" s="163">
        <f t="shared" ref="G65:H65" si="13">G66+G73+G71</f>
        <v>2483</v>
      </c>
      <c r="H65" s="163">
        <f t="shared" si="13"/>
        <v>2563</v>
      </c>
    </row>
    <row r="66" spans="1:8" ht="53.25" customHeight="1">
      <c r="A66" s="18" t="s">
        <v>261</v>
      </c>
      <c r="B66" s="51" t="s">
        <v>86</v>
      </c>
      <c r="C66" s="51">
        <v>13</v>
      </c>
      <c r="D66" s="51" t="s">
        <v>130</v>
      </c>
      <c r="E66" s="50"/>
      <c r="F66" s="53">
        <f>F67</f>
        <v>885</v>
      </c>
      <c r="G66" s="52">
        <f t="shared" ref="G66:H67" si="14">G67</f>
        <v>893</v>
      </c>
      <c r="H66" s="53">
        <f t="shared" si="14"/>
        <v>928</v>
      </c>
    </row>
    <row r="67" spans="1:8" ht="56.25" customHeight="1">
      <c r="A67" s="56" t="s">
        <v>131</v>
      </c>
      <c r="B67" s="51" t="s">
        <v>86</v>
      </c>
      <c r="C67" s="51">
        <v>13</v>
      </c>
      <c r="D67" s="51" t="s">
        <v>132</v>
      </c>
      <c r="E67" s="50"/>
      <c r="F67" s="53">
        <f>F68</f>
        <v>885</v>
      </c>
      <c r="G67" s="52">
        <f t="shared" si="14"/>
        <v>893</v>
      </c>
      <c r="H67" s="53">
        <f t="shared" si="14"/>
        <v>928</v>
      </c>
    </row>
    <row r="68" spans="1:8" ht="114" customHeight="1">
      <c r="A68" s="56" t="s">
        <v>133</v>
      </c>
      <c r="B68" s="51" t="s">
        <v>86</v>
      </c>
      <c r="C68" s="51">
        <v>13</v>
      </c>
      <c r="D68" s="51" t="s">
        <v>134</v>
      </c>
      <c r="E68" s="50"/>
      <c r="F68" s="53">
        <f>F69+F70</f>
        <v>885</v>
      </c>
      <c r="G68" s="170">
        <f t="shared" ref="G68:H68" si="15">G69+G70</f>
        <v>893</v>
      </c>
      <c r="H68" s="170">
        <f t="shared" si="15"/>
        <v>928</v>
      </c>
    </row>
    <row r="69" spans="1:8" ht="141.75">
      <c r="A69" s="17" t="s">
        <v>135</v>
      </c>
      <c r="B69" s="19" t="s">
        <v>86</v>
      </c>
      <c r="C69" s="51">
        <v>13</v>
      </c>
      <c r="D69" s="19" t="s">
        <v>305</v>
      </c>
      <c r="E69" s="50">
        <v>100</v>
      </c>
      <c r="F69" s="53">
        <v>763.1</v>
      </c>
      <c r="G69" s="47">
        <v>746.3</v>
      </c>
      <c r="H69" s="48">
        <v>754.5</v>
      </c>
    </row>
    <row r="70" spans="1:8" ht="63">
      <c r="A70" s="17" t="s">
        <v>136</v>
      </c>
      <c r="B70" s="19" t="s">
        <v>86</v>
      </c>
      <c r="C70" s="51">
        <v>13</v>
      </c>
      <c r="D70" s="19" t="s">
        <v>305</v>
      </c>
      <c r="E70" s="50">
        <v>200</v>
      </c>
      <c r="F70" s="53">
        <v>121.9</v>
      </c>
      <c r="G70" s="47">
        <v>146.69999999999999</v>
      </c>
      <c r="H70" s="48">
        <v>173.5</v>
      </c>
    </row>
    <row r="71" spans="1:8" ht="15.75">
      <c r="A71" s="16" t="s">
        <v>73</v>
      </c>
      <c r="B71" s="19" t="s">
        <v>86</v>
      </c>
      <c r="C71" s="19" t="s">
        <v>74</v>
      </c>
      <c r="D71" s="19"/>
      <c r="E71" s="20"/>
      <c r="F71" s="49">
        <f>F72</f>
        <v>1565.1</v>
      </c>
      <c r="G71" s="54">
        <f t="shared" ref="G71:H71" si="16">G72</f>
        <v>0</v>
      </c>
      <c r="H71" s="49">
        <f t="shared" si="16"/>
        <v>0</v>
      </c>
    </row>
    <row r="72" spans="1:8" ht="63">
      <c r="A72" s="16" t="s">
        <v>75</v>
      </c>
      <c r="B72" s="19" t="s">
        <v>86</v>
      </c>
      <c r="C72" s="19" t="s">
        <v>74</v>
      </c>
      <c r="D72" s="19" t="s">
        <v>16</v>
      </c>
      <c r="E72" s="20">
        <v>800</v>
      </c>
      <c r="F72" s="49">
        <v>1565.1</v>
      </c>
      <c r="G72" s="47">
        <v>0</v>
      </c>
      <c r="H72" s="48">
        <v>0</v>
      </c>
    </row>
    <row r="73" spans="1:8" ht="63">
      <c r="A73" s="14" t="s">
        <v>316</v>
      </c>
      <c r="B73" s="19" t="s">
        <v>86</v>
      </c>
      <c r="C73" s="51">
        <v>13</v>
      </c>
      <c r="D73" s="19" t="s">
        <v>103</v>
      </c>
      <c r="E73" s="50"/>
      <c r="F73" s="53">
        <f>F74+F87+F89+F84+F85</f>
        <v>2157</v>
      </c>
      <c r="G73" s="163">
        <f t="shared" ref="G73:H73" si="17">G74+G87+G89+G84+G85</f>
        <v>1590</v>
      </c>
      <c r="H73" s="170">
        <f t="shared" si="17"/>
        <v>1635</v>
      </c>
    </row>
    <row r="74" spans="1:8" ht="47.25">
      <c r="A74" s="15" t="s">
        <v>104</v>
      </c>
      <c r="B74" s="19" t="s">
        <v>86</v>
      </c>
      <c r="C74" s="51">
        <v>13</v>
      </c>
      <c r="D74" s="19" t="s">
        <v>105</v>
      </c>
      <c r="E74" s="50"/>
      <c r="F74" s="53">
        <f>F75+F78+F82</f>
        <v>1278</v>
      </c>
      <c r="G74" s="163">
        <f t="shared" ref="G74" si="18">G75+G78+G82</f>
        <v>1290</v>
      </c>
      <c r="H74" s="170">
        <f>H75+H78+H81</f>
        <v>1335</v>
      </c>
    </row>
    <row r="75" spans="1:8" ht="50.25" customHeight="1">
      <c r="A75" s="15" t="s">
        <v>501</v>
      </c>
      <c r="B75" s="162" t="s">
        <v>86</v>
      </c>
      <c r="C75" s="162">
        <v>13</v>
      </c>
      <c r="D75" s="162" t="s">
        <v>304</v>
      </c>
      <c r="E75" s="161"/>
      <c r="F75" s="163">
        <f>F76+F77</f>
        <v>445</v>
      </c>
      <c r="G75" s="163">
        <f t="shared" ref="G75" si="19">G76+G77</f>
        <v>449</v>
      </c>
      <c r="H75" s="163">
        <f>H76+H77</f>
        <v>463</v>
      </c>
    </row>
    <row r="76" spans="1:8" ht="177" customHeight="1">
      <c r="A76" s="15" t="s">
        <v>137</v>
      </c>
      <c r="B76" s="51" t="s">
        <v>86</v>
      </c>
      <c r="C76" s="51">
        <v>13</v>
      </c>
      <c r="D76" s="51" t="s">
        <v>304</v>
      </c>
      <c r="E76" s="50">
        <v>100</v>
      </c>
      <c r="F76" s="53">
        <v>442.8</v>
      </c>
      <c r="G76" s="47">
        <v>437.1</v>
      </c>
      <c r="H76" s="48">
        <v>441.3</v>
      </c>
    </row>
    <row r="77" spans="1:8" ht="99" customHeight="1">
      <c r="A77" s="15" t="s">
        <v>138</v>
      </c>
      <c r="B77" s="51" t="s">
        <v>86</v>
      </c>
      <c r="C77" s="51">
        <v>13</v>
      </c>
      <c r="D77" s="51" t="s">
        <v>304</v>
      </c>
      <c r="E77" s="50">
        <v>200</v>
      </c>
      <c r="F77" s="53">
        <v>2.2000000000000002</v>
      </c>
      <c r="G77" s="47">
        <v>11.9</v>
      </c>
      <c r="H77" s="48">
        <v>21.7</v>
      </c>
    </row>
    <row r="78" spans="1:8" ht="85.5" customHeight="1">
      <c r="A78" s="15" t="s">
        <v>502</v>
      </c>
      <c r="B78" s="162" t="s">
        <v>86</v>
      </c>
      <c r="C78" s="162">
        <v>13</v>
      </c>
      <c r="D78" s="162" t="s">
        <v>140</v>
      </c>
      <c r="E78" s="161"/>
      <c r="F78" s="210">
        <f t="shared" ref="F78:G78" si="20">F79+F80</f>
        <v>436</v>
      </c>
      <c r="G78" s="210">
        <f t="shared" si="20"/>
        <v>439</v>
      </c>
      <c r="H78" s="163">
        <f>H79+H80</f>
        <v>455</v>
      </c>
    </row>
    <row r="79" spans="1:8" ht="211.5" customHeight="1">
      <c r="A79" s="15" t="s">
        <v>139</v>
      </c>
      <c r="B79" s="51" t="s">
        <v>86</v>
      </c>
      <c r="C79" s="51">
        <v>13</v>
      </c>
      <c r="D79" s="51" t="s">
        <v>140</v>
      </c>
      <c r="E79" s="50">
        <v>100</v>
      </c>
      <c r="F79" s="53">
        <v>424.1</v>
      </c>
      <c r="G79" s="47">
        <v>416.2</v>
      </c>
      <c r="H79" s="48">
        <v>421.3</v>
      </c>
    </row>
    <row r="80" spans="1:8" ht="134.25" customHeight="1">
      <c r="A80" s="15" t="s">
        <v>141</v>
      </c>
      <c r="B80" s="51" t="s">
        <v>86</v>
      </c>
      <c r="C80" s="51">
        <v>13</v>
      </c>
      <c r="D80" s="51" t="s">
        <v>140</v>
      </c>
      <c r="E80" s="50">
        <v>200</v>
      </c>
      <c r="F80" s="53">
        <v>11.9</v>
      </c>
      <c r="G80" s="47">
        <v>22.8</v>
      </c>
      <c r="H80" s="48">
        <v>33.700000000000003</v>
      </c>
    </row>
    <row r="81" spans="1:23" ht="59.25" customHeight="1">
      <c r="A81" s="15" t="s">
        <v>503</v>
      </c>
      <c r="B81" s="162" t="s">
        <v>86</v>
      </c>
      <c r="C81" s="162">
        <v>13</v>
      </c>
      <c r="D81" s="162" t="s">
        <v>143</v>
      </c>
      <c r="E81" s="161"/>
      <c r="F81" s="163">
        <f>F82+F83</f>
        <v>397</v>
      </c>
      <c r="G81" s="170">
        <f t="shared" ref="G81" si="21">G82+G83</f>
        <v>402</v>
      </c>
      <c r="H81" s="170">
        <f>H82+H83</f>
        <v>417</v>
      </c>
    </row>
    <row r="82" spans="1:23" ht="165.75" customHeight="1">
      <c r="A82" s="15" t="s">
        <v>142</v>
      </c>
      <c r="B82" s="162" t="s">
        <v>86</v>
      </c>
      <c r="C82" s="51">
        <v>13</v>
      </c>
      <c r="D82" s="51" t="s">
        <v>143</v>
      </c>
      <c r="E82" s="50">
        <v>100</v>
      </c>
      <c r="F82" s="53">
        <v>397</v>
      </c>
      <c r="G82" s="47">
        <v>402</v>
      </c>
      <c r="H82" s="48">
        <v>393</v>
      </c>
    </row>
    <row r="83" spans="1:23" ht="96.75" customHeight="1">
      <c r="A83" s="15" t="s">
        <v>144</v>
      </c>
      <c r="B83" s="51" t="s">
        <v>86</v>
      </c>
      <c r="C83" s="51">
        <v>13</v>
      </c>
      <c r="D83" s="51" t="s">
        <v>145</v>
      </c>
      <c r="E83" s="50">
        <v>200</v>
      </c>
      <c r="F83" s="53">
        <v>0</v>
      </c>
      <c r="G83" s="47">
        <v>0</v>
      </c>
      <c r="H83" s="48">
        <v>24</v>
      </c>
    </row>
    <row r="84" spans="1:23" ht="53.25" customHeight="1">
      <c r="A84" s="15" t="s">
        <v>146</v>
      </c>
      <c r="B84" s="51" t="s">
        <v>86</v>
      </c>
      <c r="C84" s="51">
        <v>13</v>
      </c>
      <c r="D84" s="51" t="s">
        <v>147</v>
      </c>
      <c r="E84" s="50">
        <v>800</v>
      </c>
      <c r="F84" s="53">
        <v>300</v>
      </c>
      <c r="G84" s="47">
        <v>300</v>
      </c>
      <c r="H84" s="48">
        <v>300</v>
      </c>
    </row>
    <row r="85" spans="1:23" ht="72" customHeight="1">
      <c r="A85" s="15" t="s">
        <v>148</v>
      </c>
      <c r="B85" s="51" t="s">
        <v>86</v>
      </c>
      <c r="C85" s="51">
        <v>13</v>
      </c>
      <c r="D85" s="51" t="s">
        <v>147</v>
      </c>
      <c r="E85" s="50">
        <v>200</v>
      </c>
      <c r="F85" s="53">
        <v>204</v>
      </c>
      <c r="G85" s="47">
        <v>0</v>
      </c>
      <c r="H85" s="48">
        <v>0</v>
      </c>
    </row>
    <row r="86" spans="1:23" ht="72.75" hidden="1" customHeight="1">
      <c r="A86" s="15" t="s">
        <v>148</v>
      </c>
      <c r="B86" s="148" t="s">
        <v>86</v>
      </c>
      <c r="C86" s="148">
        <v>13</v>
      </c>
      <c r="D86" s="148" t="s">
        <v>484</v>
      </c>
      <c r="E86" s="147">
        <v>200</v>
      </c>
      <c r="F86" s="149"/>
      <c r="G86" s="145"/>
      <c r="H86" s="146"/>
    </row>
    <row r="87" spans="1:23" ht="42.75" customHeight="1">
      <c r="A87" s="15" t="s">
        <v>149</v>
      </c>
      <c r="B87" s="51" t="s">
        <v>86</v>
      </c>
      <c r="C87" s="51">
        <v>13</v>
      </c>
      <c r="D87" s="51" t="s">
        <v>150</v>
      </c>
      <c r="E87" s="50"/>
      <c r="F87" s="53">
        <f t="shared" ref="F87:H87" si="22">F88</f>
        <v>375</v>
      </c>
      <c r="G87" s="52">
        <f t="shared" si="22"/>
        <v>0</v>
      </c>
      <c r="H87" s="53">
        <f t="shared" si="22"/>
        <v>0</v>
      </c>
    </row>
    <row r="88" spans="1:23" ht="78" customHeight="1">
      <c r="A88" s="15" t="s">
        <v>151</v>
      </c>
      <c r="B88" s="51" t="s">
        <v>86</v>
      </c>
      <c r="C88" s="51">
        <v>13</v>
      </c>
      <c r="D88" s="51" t="s">
        <v>152</v>
      </c>
      <c r="E88" s="50">
        <v>500</v>
      </c>
      <c r="F88" s="53">
        <v>375</v>
      </c>
      <c r="G88" s="47">
        <v>0</v>
      </c>
      <c r="H88" s="48">
        <v>0</v>
      </c>
    </row>
    <row r="89" spans="1:23" ht="31.5" hidden="1">
      <c r="A89" s="29" t="s">
        <v>427</v>
      </c>
      <c r="B89" s="19" t="s">
        <v>86</v>
      </c>
      <c r="C89" s="19">
        <v>13</v>
      </c>
      <c r="D89" s="21" t="s">
        <v>437</v>
      </c>
      <c r="E89" s="20"/>
      <c r="F89" s="97"/>
      <c r="G89" s="91">
        <v>0</v>
      </c>
      <c r="H89" s="92">
        <v>0</v>
      </c>
    </row>
    <row r="90" spans="1:23" ht="78.75" hidden="1">
      <c r="A90" s="29" t="s">
        <v>466</v>
      </c>
      <c r="B90" s="19" t="s">
        <v>86</v>
      </c>
      <c r="C90" s="19" t="s">
        <v>74</v>
      </c>
      <c r="D90" s="21" t="s">
        <v>438</v>
      </c>
      <c r="E90" s="20">
        <v>200</v>
      </c>
      <c r="F90" s="97"/>
      <c r="G90" s="91">
        <v>0</v>
      </c>
      <c r="H90" s="92">
        <v>0</v>
      </c>
    </row>
    <row r="91" spans="1:23" ht="20.25" customHeight="1">
      <c r="A91" s="16" t="s">
        <v>23</v>
      </c>
      <c r="B91" s="51" t="s">
        <v>93</v>
      </c>
      <c r="C91" s="51"/>
      <c r="D91" s="51"/>
      <c r="E91" s="50"/>
      <c r="F91" s="53">
        <f>F92+F93</f>
        <v>50</v>
      </c>
      <c r="G91" s="163">
        <f t="shared" ref="G91:H91" si="23">G92+G93</f>
        <v>0</v>
      </c>
      <c r="H91" s="163">
        <f t="shared" si="23"/>
        <v>0</v>
      </c>
      <c r="W91" s="5"/>
    </row>
    <row r="92" spans="1:23" ht="55.5" customHeight="1">
      <c r="A92" s="16" t="s">
        <v>340</v>
      </c>
      <c r="B92" s="51" t="s">
        <v>93</v>
      </c>
      <c r="C92" s="51" t="s">
        <v>88</v>
      </c>
      <c r="D92" s="19" t="s">
        <v>262</v>
      </c>
      <c r="E92" s="50">
        <v>200</v>
      </c>
      <c r="F92" s="53">
        <v>50</v>
      </c>
      <c r="G92" s="47">
        <v>0</v>
      </c>
      <c r="H92" s="48">
        <v>0</v>
      </c>
    </row>
    <row r="93" spans="1:23" ht="0.75" customHeight="1">
      <c r="A93" s="16" t="s">
        <v>341</v>
      </c>
      <c r="B93" s="51" t="s">
        <v>93</v>
      </c>
      <c r="C93" s="51" t="s">
        <v>88</v>
      </c>
      <c r="D93" s="19" t="s">
        <v>263</v>
      </c>
      <c r="E93" s="50">
        <v>200</v>
      </c>
      <c r="F93" s="53">
        <v>0</v>
      </c>
      <c r="G93" s="47">
        <v>0</v>
      </c>
      <c r="H93" s="48">
        <v>0</v>
      </c>
    </row>
    <row r="94" spans="1:23" ht="42" customHeight="1">
      <c r="A94" s="15" t="s">
        <v>153</v>
      </c>
      <c r="B94" s="51" t="s">
        <v>87</v>
      </c>
      <c r="C94" s="51"/>
      <c r="D94" s="51"/>
      <c r="E94" s="50"/>
      <c r="F94" s="53">
        <f>F95</f>
        <v>2779.7999999999997</v>
      </c>
      <c r="G94" s="52">
        <f t="shared" ref="G94:H96" si="24">G95</f>
        <v>2713.8</v>
      </c>
      <c r="H94" s="53">
        <f t="shared" si="24"/>
        <v>2739.6000000000004</v>
      </c>
    </row>
    <row r="95" spans="1:23" ht="69" customHeight="1">
      <c r="A95" s="15" t="s">
        <v>154</v>
      </c>
      <c r="B95" s="51" t="s">
        <v>87</v>
      </c>
      <c r="C95" s="51" t="s">
        <v>90</v>
      </c>
      <c r="D95" s="51"/>
      <c r="E95" s="50"/>
      <c r="F95" s="53">
        <f>F96</f>
        <v>2779.7999999999997</v>
      </c>
      <c r="G95" s="52">
        <f t="shared" si="24"/>
        <v>2713.8</v>
      </c>
      <c r="H95" s="53">
        <f t="shared" si="24"/>
        <v>2739.6000000000004</v>
      </c>
    </row>
    <row r="96" spans="1:23" ht="69" customHeight="1">
      <c r="A96" s="15" t="s">
        <v>264</v>
      </c>
      <c r="B96" s="51" t="s">
        <v>87</v>
      </c>
      <c r="C96" s="51" t="s">
        <v>90</v>
      </c>
      <c r="D96" s="51" t="s">
        <v>103</v>
      </c>
      <c r="E96" s="50"/>
      <c r="F96" s="53">
        <f>F97</f>
        <v>2779.7999999999997</v>
      </c>
      <c r="G96" s="52">
        <f t="shared" si="24"/>
        <v>2713.8</v>
      </c>
      <c r="H96" s="53">
        <f t="shared" si="24"/>
        <v>2739.6000000000004</v>
      </c>
    </row>
    <row r="97" spans="1:12" ht="55.5" customHeight="1">
      <c r="A97" s="15" t="s">
        <v>155</v>
      </c>
      <c r="B97" s="51" t="s">
        <v>87</v>
      </c>
      <c r="C97" s="51" t="s">
        <v>90</v>
      </c>
      <c r="D97" s="51" t="s">
        <v>105</v>
      </c>
      <c r="E97" s="50"/>
      <c r="F97" s="53">
        <f>F98+F100+F99</f>
        <v>2779.7999999999997</v>
      </c>
      <c r="G97" s="52">
        <f t="shared" ref="G97:H97" si="25">G98+G100+G99</f>
        <v>2713.8</v>
      </c>
      <c r="H97" s="53">
        <f t="shared" si="25"/>
        <v>2739.6000000000004</v>
      </c>
    </row>
    <row r="98" spans="1:12" ht="147.75" customHeight="1">
      <c r="A98" s="56" t="s">
        <v>156</v>
      </c>
      <c r="B98" s="51" t="s">
        <v>87</v>
      </c>
      <c r="C98" s="51" t="s">
        <v>90</v>
      </c>
      <c r="D98" s="51" t="s">
        <v>157</v>
      </c>
      <c r="E98" s="50">
        <v>100</v>
      </c>
      <c r="F98" s="53">
        <v>2485.6</v>
      </c>
      <c r="G98" s="47">
        <v>2583</v>
      </c>
      <c r="H98" s="48">
        <v>2608.8000000000002</v>
      </c>
    </row>
    <row r="99" spans="1:12" ht="0.75" hidden="1" customHeight="1">
      <c r="A99" s="56" t="s">
        <v>156</v>
      </c>
      <c r="B99" s="51" t="s">
        <v>87</v>
      </c>
      <c r="C99" s="51" t="s">
        <v>90</v>
      </c>
      <c r="D99" s="51" t="s">
        <v>265</v>
      </c>
      <c r="E99" s="50">
        <v>100</v>
      </c>
      <c r="F99" s="53">
        <v>0</v>
      </c>
      <c r="G99" s="47">
        <v>0</v>
      </c>
      <c r="H99" s="48">
        <v>0</v>
      </c>
    </row>
    <row r="100" spans="1:12" ht="155.25" customHeight="1">
      <c r="A100" s="56" t="s">
        <v>156</v>
      </c>
      <c r="B100" s="51" t="s">
        <v>87</v>
      </c>
      <c r="C100" s="51" t="s">
        <v>90</v>
      </c>
      <c r="D100" s="51" t="s">
        <v>157</v>
      </c>
      <c r="E100" s="50">
        <v>200</v>
      </c>
      <c r="F100" s="53">
        <v>294.2</v>
      </c>
      <c r="G100" s="47">
        <v>130.80000000000001</v>
      </c>
      <c r="H100" s="48">
        <v>130.80000000000001</v>
      </c>
    </row>
    <row r="101" spans="1:12" ht="15.75">
      <c r="A101" s="56" t="s">
        <v>158</v>
      </c>
      <c r="B101" s="51" t="s">
        <v>88</v>
      </c>
      <c r="C101" s="51"/>
      <c r="D101" s="51"/>
      <c r="E101" s="50"/>
      <c r="F101" s="53">
        <f>F106+F129+F116+F121+F102</f>
        <v>73600.909999999989</v>
      </c>
      <c r="G101" s="52">
        <f>G106+G129+G116+G121+G102</f>
        <v>56539.600000000006</v>
      </c>
      <c r="H101" s="53">
        <f>H106+H129+H116+H121+H102</f>
        <v>57464.200000000004</v>
      </c>
    </row>
    <row r="102" spans="1:12" ht="15.75">
      <c r="A102" s="29" t="s">
        <v>380</v>
      </c>
      <c r="B102" s="19" t="s">
        <v>88</v>
      </c>
      <c r="C102" s="19" t="s">
        <v>86</v>
      </c>
      <c r="D102" s="21"/>
      <c r="E102" s="20"/>
      <c r="F102" s="49">
        <f>F103</f>
        <v>163.4</v>
      </c>
      <c r="G102" s="54">
        <f t="shared" ref="G102:H103" si="26">G103</f>
        <v>163.4</v>
      </c>
      <c r="H102" s="49">
        <f t="shared" si="26"/>
        <v>163.4</v>
      </c>
    </row>
    <row r="103" spans="1:12" ht="141.75">
      <c r="A103" s="29" t="s">
        <v>180</v>
      </c>
      <c r="B103" s="51" t="s">
        <v>88</v>
      </c>
      <c r="C103" s="51" t="s">
        <v>86</v>
      </c>
      <c r="D103" s="51" t="s">
        <v>116</v>
      </c>
      <c r="E103" s="50"/>
      <c r="F103" s="53">
        <f>F104</f>
        <v>163.4</v>
      </c>
      <c r="G103" s="52">
        <f t="shared" si="26"/>
        <v>163.4</v>
      </c>
      <c r="H103" s="53">
        <f t="shared" si="26"/>
        <v>163.4</v>
      </c>
    </row>
    <row r="104" spans="1:12" ht="110.25" customHeight="1">
      <c r="A104" s="29" t="s">
        <v>381</v>
      </c>
      <c r="B104" s="51" t="s">
        <v>88</v>
      </c>
      <c r="C104" s="51" t="s">
        <v>86</v>
      </c>
      <c r="D104" s="51" t="s">
        <v>69</v>
      </c>
      <c r="E104" s="50"/>
      <c r="F104" s="53">
        <f>F105</f>
        <v>163.4</v>
      </c>
      <c r="G104" s="52">
        <f t="shared" ref="G104:H104" si="27">G105</f>
        <v>163.4</v>
      </c>
      <c r="H104" s="53">
        <f t="shared" si="27"/>
        <v>163.4</v>
      </c>
    </row>
    <row r="105" spans="1:12" ht="47.25">
      <c r="A105" s="15" t="s">
        <v>182</v>
      </c>
      <c r="B105" s="51" t="s">
        <v>88</v>
      </c>
      <c r="C105" s="51" t="s">
        <v>86</v>
      </c>
      <c r="D105" s="51" t="s">
        <v>183</v>
      </c>
      <c r="E105" s="50">
        <v>500</v>
      </c>
      <c r="F105" s="53">
        <v>163.4</v>
      </c>
      <c r="G105" s="47">
        <v>163.4</v>
      </c>
      <c r="H105" s="48">
        <v>163.4</v>
      </c>
    </row>
    <row r="106" spans="1:12" ht="15.75">
      <c r="A106" s="56" t="s">
        <v>159</v>
      </c>
      <c r="B106" s="51" t="s">
        <v>88</v>
      </c>
      <c r="C106" s="51" t="s">
        <v>91</v>
      </c>
      <c r="D106" s="51"/>
      <c r="E106" s="50"/>
      <c r="F106" s="53">
        <f>F108+F111</f>
        <v>42.4</v>
      </c>
      <c r="G106" s="52">
        <f t="shared" ref="G106:H106" si="28">G108+G111</f>
        <v>29.4</v>
      </c>
      <c r="H106" s="53">
        <f t="shared" si="28"/>
        <v>29.5</v>
      </c>
    </row>
    <row r="107" spans="1:12" ht="57.75" customHeight="1">
      <c r="A107" s="56" t="s">
        <v>318</v>
      </c>
      <c r="B107" s="51" t="s">
        <v>88</v>
      </c>
      <c r="C107" s="51" t="s">
        <v>91</v>
      </c>
      <c r="D107" s="51" t="s">
        <v>160</v>
      </c>
      <c r="E107" s="50"/>
      <c r="F107" s="53">
        <f>F108</f>
        <v>42.4</v>
      </c>
      <c r="G107" s="52">
        <f t="shared" ref="G107:H107" si="29">G108</f>
        <v>29.4</v>
      </c>
      <c r="H107" s="53">
        <f t="shared" si="29"/>
        <v>29.5</v>
      </c>
      <c r="L107" s="36"/>
    </row>
    <row r="108" spans="1:12" ht="53.25" customHeight="1">
      <c r="A108" s="111" t="s">
        <v>439</v>
      </c>
      <c r="B108" s="51" t="s">
        <v>88</v>
      </c>
      <c r="C108" s="51" t="s">
        <v>91</v>
      </c>
      <c r="D108" s="110" t="s">
        <v>440</v>
      </c>
      <c r="E108" s="50"/>
      <c r="F108" s="53">
        <f>F109+F110</f>
        <v>42.4</v>
      </c>
      <c r="G108" s="52">
        <f>G109+G110</f>
        <v>29.4</v>
      </c>
      <c r="H108" s="53">
        <f t="shared" ref="H108" si="30">H109+H110</f>
        <v>29.5</v>
      </c>
    </row>
    <row r="109" spans="1:12" ht="127.5" customHeight="1">
      <c r="A109" s="167" t="s">
        <v>161</v>
      </c>
      <c r="B109" s="51" t="s">
        <v>88</v>
      </c>
      <c r="C109" s="51" t="s">
        <v>91</v>
      </c>
      <c r="D109" s="197" t="s">
        <v>537</v>
      </c>
      <c r="E109" s="50">
        <v>200</v>
      </c>
      <c r="F109" s="53">
        <v>42.4</v>
      </c>
      <c r="G109" s="47">
        <v>29.4</v>
      </c>
      <c r="H109" s="48">
        <v>29.5</v>
      </c>
    </row>
    <row r="110" spans="1:12" ht="31.5" hidden="1">
      <c r="A110" s="15" t="s">
        <v>162</v>
      </c>
      <c r="B110" s="51" t="s">
        <v>88</v>
      </c>
      <c r="C110" s="51" t="s">
        <v>91</v>
      </c>
      <c r="D110" s="51" t="s">
        <v>163</v>
      </c>
      <c r="E110" s="50">
        <v>200</v>
      </c>
      <c r="F110" s="53">
        <v>0</v>
      </c>
      <c r="G110" s="47"/>
      <c r="H110" s="48"/>
    </row>
    <row r="111" spans="1:12" ht="78.75" hidden="1" customHeight="1">
      <c r="A111" s="56" t="s">
        <v>266</v>
      </c>
      <c r="B111" s="51" t="s">
        <v>88</v>
      </c>
      <c r="C111" s="51" t="s">
        <v>91</v>
      </c>
      <c r="D111" s="51" t="s">
        <v>164</v>
      </c>
      <c r="E111" s="50"/>
      <c r="F111" s="53">
        <f>F112</f>
        <v>0</v>
      </c>
      <c r="G111" s="52">
        <f t="shared" ref="G111:H111" si="31">G112</f>
        <v>0</v>
      </c>
      <c r="H111" s="53">
        <f t="shared" si="31"/>
        <v>0</v>
      </c>
    </row>
    <row r="112" spans="1:12" ht="110.25" hidden="1" customHeight="1">
      <c r="A112" s="56" t="s">
        <v>165</v>
      </c>
      <c r="B112" s="51" t="s">
        <v>88</v>
      </c>
      <c r="C112" s="51" t="s">
        <v>91</v>
      </c>
      <c r="D112" s="51" t="s">
        <v>166</v>
      </c>
      <c r="E112" s="50"/>
      <c r="F112" s="53">
        <f>F113+F114+F115</f>
        <v>0</v>
      </c>
      <c r="G112" s="52">
        <f t="shared" ref="G112:H112" si="32">G113+G114+G115</f>
        <v>0</v>
      </c>
      <c r="H112" s="53">
        <f t="shared" si="32"/>
        <v>0</v>
      </c>
    </row>
    <row r="113" spans="1:23" ht="141.75" hidden="1" customHeight="1">
      <c r="A113" s="17" t="s">
        <v>167</v>
      </c>
      <c r="B113" s="51" t="s">
        <v>88</v>
      </c>
      <c r="C113" s="51" t="s">
        <v>91</v>
      </c>
      <c r="D113" s="51" t="s">
        <v>168</v>
      </c>
      <c r="E113" s="50">
        <v>100</v>
      </c>
      <c r="F113" s="53">
        <v>0</v>
      </c>
      <c r="G113" s="47"/>
      <c r="H113" s="48"/>
    </row>
    <row r="114" spans="1:23" ht="78.75" hidden="1" customHeight="1">
      <c r="A114" s="17" t="s">
        <v>169</v>
      </c>
      <c r="B114" s="51" t="s">
        <v>88</v>
      </c>
      <c r="C114" s="51" t="s">
        <v>91</v>
      </c>
      <c r="D114" s="51" t="s">
        <v>168</v>
      </c>
      <c r="E114" s="50">
        <v>200</v>
      </c>
      <c r="F114" s="53"/>
      <c r="G114" s="47"/>
      <c r="H114" s="48"/>
    </row>
    <row r="115" spans="1:23" ht="0.75" customHeight="1">
      <c r="A115" s="15" t="s">
        <v>170</v>
      </c>
      <c r="B115" s="51" t="s">
        <v>88</v>
      </c>
      <c r="C115" s="51" t="s">
        <v>91</v>
      </c>
      <c r="D115" s="51" t="s">
        <v>168</v>
      </c>
      <c r="E115" s="50">
        <v>800</v>
      </c>
      <c r="F115" s="53"/>
      <c r="G115" s="47"/>
      <c r="H115" s="48"/>
    </row>
    <row r="116" spans="1:23" ht="21.75" customHeight="1">
      <c r="A116" s="16" t="s">
        <v>257</v>
      </c>
      <c r="B116" s="51" t="s">
        <v>88</v>
      </c>
      <c r="C116" s="51" t="s">
        <v>94</v>
      </c>
      <c r="D116" s="51"/>
      <c r="E116" s="50"/>
      <c r="F116" s="53">
        <f>F117</f>
        <v>200</v>
      </c>
      <c r="G116" s="52">
        <f t="shared" ref="G116:H116" si="33">G119</f>
        <v>0</v>
      </c>
      <c r="H116" s="53">
        <f t="shared" si="33"/>
        <v>0</v>
      </c>
      <c r="W116" s="3"/>
    </row>
    <row r="117" spans="1:23" ht="71.25" customHeight="1">
      <c r="A117" s="16" t="s">
        <v>172</v>
      </c>
      <c r="B117" s="21" t="s">
        <v>88</v>
      </c>
      <c r="C117" s="21" t="s">
        <v>94</v>
      </c>
      <c r="D117" s="21" t="s">
        <v>173</v>
      </c>
      <c r="E117" s="22"/>
      <c r="F117" s="53">
        <f>F118</f>
        <v>200</v>
      </c>
      <c r="G117" s="52">
        <f t="shared" ref="G117:H117" si="34">G118</f>
        <v>0</v>
      </c>
      <c r="H117" s="53">
        <f t="shared" si="34"/>
        <v>0</v>
      </c>
      <c r="W117" s="3"/>
    </row>
    <row r="118" spans="1:23" ht="43.5" customHeight="1">
      <c r="A118" s="16" t="s">
        <v>258</v>
      </c>
      <c r="B118" s="21" t="s">
        <v>88</v>
      </c>
      <c r="C118" s="21" t="s">
        <v>94</v>
      </c>
      <c r="D118" s="21" t="s">
        <v>259</v>
      </c>
      <c r="E118" s="22"/>
      <c r="F118" s="53">
        <f>F119</f>
        <v>200</v>
      </c>
      <c r="G118" s="52">
        <f t="shared" ref="G118:H118" si="35">G119</f>
        <v>0</v>
      </c>
      <c r="H118" s="53">
        <f t="shared" si="35"/>
        <v>0</v>
      </c>
      <c r="W118" s="3"/>
    </row>
    <row r="119" spans="1:23" ht="142.5" customHeight="1">
      <c r="A119" s="75" t="s">
        <v>549</v>
      </c>
      <c r="B119" s="216" t="s">
        <v>88</v>
      </c>
      <c r="C119" s="216" t="s">
        <v>94</v>
      </c>
      <c r="D119" s="217" t="s">
        <v>550</v>
      </c>
      <c r="E119" s="22"/>
      <c r="F119" s="53">
        <f>F120</f>
        <v>200</v>
      </c>
      <c r="G119" s="47">
        <v>0</v>
      </c>
      <c r="H119" s="48">
        <v>0</v>
      </c>
    </row>
    <row r="120" spans="1:23" ht="66" customHeight="1">
      <c r="A120" s="29" t="s">
        <v>551</v>
      </c>
      <c r="B120" s="216" t="s">
        <v>88</v>
      </c>
      <c r="C120" s="216" t="s">
        <v>94</v>
      </c>
      <c r="D120" s="217" t="s">
        <v>552</v>
      </c>
      <c r="E120" s="218">
        <v>200</v>
      </c>
      <c r="F120" s="210">
        <v>200</v>
      </c>
      <c r="G120" s="211">
        <v>0</v>
      </c>
      <c r="H120" s="212">
        <v>0</v>
      </c>
    </row>
    <row r="121" spans="1:23" ht="28.5" customHeight="1">
      <c r="A121" s="16" t="s">
        <v>267</v>
      </c>
      <c r="B121" s="23" t="s">
        <v>88</v>
      </c>
      <c r="C121" s="23" t="s">
        <v>90</v>
      </c>
      <c r="D121" s="23"/>
      <c r="E121" s="16"/>
      <c r="F121" s="24">
        <f>F125+F126+F127</f>
        <v>71470.11</v>
      </c>
      <c r="G121" s="44">
        <f t="shared" ref="G121:H121" si="36">G125+G126+G127</f>
        <v>54476.800000000003</v>
      </c>
      <c r="H121" s="24">
        <f t="shared" si="36"/>
        <v>55471.3</v>
      </c>
    </row>
    <row r="122" spans="1:23" ht="146.25" customHeight="1">
      <c r="A122" s="29" t="s">
        <v>180</v>
      </c>
      <c r="B122" s="156" t="s">
        <v>88</v>
      </c>
      <c r="C122" s="156" t="s">
        <v>90</v>
      </c>
      <c r="D122" s="156" t="s">
        <v>509</v>
      </c>
      <c r="E122" s="16"/>
      <c r="F122" s="24">
        <f>F123</f>
        <v>71470.11</v>
      </c>
      <c r="G122" s="24">
        <f t="shared" ref="G122:H122" si="37">G123</f>
        <v>54476.800000000003</v>
      </c>
      <c r="H122" s="24">
        <f t="shared" si="37"/>
        <v>55471.3</v>
      </c>
    </row>
    <row r="123" spans="1:23" ht="108" customHeight="1">
      <c r="A123" s="29" t="s">
        <v>381</v>
      </c>
      <c r="B123" s="156" t="s">
        <v>88</v>
      </c>
      <c r="C123" s="156" t="s">
        <v>90</v>
      </c>
      <c r="D123" s="156" t="s">
        <v>510</v>
      </c>
      <c r="E123" s="16"/>
      <c r="F123" s="24">
        <f>F125+F126</f>
        <v>71470.11</v>
      </c>
      <c r="G123" s="24">
        <f t="shared" ref="G123:H123" si="38">G125+G126</f>
        <v>54476.800000000003</v>
      </c>
      <c r="H123" s="24">
        <f t="shared" si="38"/>
        <v>55471.3</v>
      </c>
    </row>
    <row r="124" spans="1:23" ht="1.5" hidden="1" customHeight="1">
      <c r="A124" s="16" t="s">
        <v>268</v>
      </c>
      <c r="B124" s="21" t="s">
        <v>88</v>
      </c>
      <c r="C124" s="21" t="s">
        <v>90</v>
      </c>
      <c r="D124" s="21" t="s">
        <v>269</v>
      </c>
      <c r="E124" s="22">
        <v>500</v>
      </c>
      <c r="F124" s="53"/>
      <c r="G124" s="47"/>
      <c r="H124" s="48"/>
    </row>
    <row r="125" spans="1:23" ht="63">
      <c r="A125" s="16" t="s">
        <v>504</v>
      </c>
      <c r="B125" s="19" t="s">
        <v>88</v>
      </c>
      <c r="C125" s="19" t="s">
        <v>90</v>
      </c>
      <c r="D125" s="21" t="s">
        <v>20</v>
      </c>
      <c r="E125" s="20">
        <v>500</v>
      </c>
      <c r="F125" s="49">
        <v>19383.95</v>
      </c>
      <c r="G125" s="54">
        <v>18354.5</v>
      </c>
      <c r="H125" s="49">
        <v>19349</v>
      </c>
    </row>
    <row r="126" spans="1:23" ht="94.5" customHeight="1">
      <c r="A126" s="165" t="s">
        <v>505</v>
      </c>
      <c r="B126" s="19" t="s">
        <v>88</v>
      </c>
      <c r="C126" s="19" t="s">
        <v>90</v>
      </c>
      <c r="D126" s="21" t="s">
        <v>368</v>
      </c>
      <c r="E126" s="20">
        <v>500</v>
      </c>
      <c r="F126" s="49">
        <v>52086.16</v>
      </c>
      <c r="G126" s="54">
        <v>36122.300000000003</v>
      </c>
      <c r="H126" s="49">
        <v>36122.300000000003</v>
      </c>
    </row>
    <row r="127" spans="1:23" ht="0.75" hidden="1" customHeight="1">
      <c r="A127" s="32" t="s">
        <v>387</v>
      </c>
      <c r="B127" s="19" t="s">
        <v>88</v>
      </c>
      <c r="C127" s="19" t="s">
        <v>90</v>
      </c>
      <c r="D127" s="21"/>
      <c r="E127" s="20"/>
      <c r="F127" s="49">
        <f>F128</f>
        <v>0</v>
      </c>
      <c r="G127" s="54">
        <f t="shared" ref="G127:H127" si="39">G128</f>
        <v>0</v>
      </c>
      <c r="H127" s="49">
        <f t="shared" si="39"/>
        <v>0</v>
      </c>
    </row>
    <row r="128" spans="1:23" ht="78.75" hidden="1">
      <c r="A128" s="32" t="s">
        <v>387</v>
      </c>
      <c r="B128" s="19" t="s">
        <v>88</v>
      </c>
      <c r="C128" s="19" t="s">
        <v>90</v>
      </c>
      <c r="D128" s="21" t="s">
        <v>467</v>
      </c>
      <c r="E128" s="20">
        <v>500</v>
      </c>
      <c r="F128" s="49">
        <v>0</v>
      </c>
      <c r="G128" s="54">
        <v>0</v>
      </c>
      <c r="H128" s="49">
        <v>0</v>
      </c>
    </row>
    <row r="129" spans="1:8" ht="31.5">
      <c r="A129" s="56" t="s">
        <v>171</v>
      </c>
      <c r="B129" s="51" t="s">
        <v>88</v>
      </c>
      <c r="C129" s="51">
        <v>12</v>
      </c>
      <c r="D129" s="51"/>
      <c r="E129" s="50"/>
      <c r="F129" s="53">
        <f>F130+F134</f>
        <v>1725</v>
      </c>
      <c r="G129" s="52">
        <f t="shared" ref="G129:H129" si="40">G130+G134</f>
        <v>1870</v>
      </c>
      <c r="H129" s="53">
        <f t="shared" si="40"/>
        <v>1800</v>
      </c>
    </row>
    <row r="130" spans="1:8" ht="68.25" customHeight="1">
      <c r="A130" s="15" t="s">
        <v>172</v>
      </c>
      <c r="B130" s="51" t="s">
        <v>88</v>
      </c>
      <c r="C130" s="51">
        <v>12</v>
      </c>
      <c r="D130" s="51" t="s">
        <v>173</v>
      </c>
      <c r="E130" s="50"/>
      <c r="F130" s="53">
        <f>F131</f>
        <v>1700</v>
      </c>
      <c r="G130" s="52">
        <f t="shared" ref="G130:H130" si="41">G131</f>
        <v>1750</v>
      </c>
      <c r="H130" s="53">
        <f t="shared" si="41"/>
        <v>1800</v>
      </c>
    </row>
    <row r="131" spans="1:8" ht="70.5" customHeight="1">
      <c r="A131" s="15" t="s">
        <v>174</v>
      </c>
      <c r="B131" s="51" t="s">
        <v>88</v>
      </c>
      <c r="C131" s="51">
        <v>12</v>
      </c>
      <c r="D131" s="51" t="s">
        <v>175</v>
      </c>
      <c r="E131" s="50"/>
      <c r="F131" s="53">
        <f>F132</f>
        <v>1700</v>
      </c>
      <c r="G131" s="52">
        <f>G132</f>
        <v>1750</v>
      </c>
      <c r="H131" s="53">
        <f>H132</f>
        <v>1800</v>
      </c>
    </row>
    <row r="132" spans="1:8" ht="70.5" customHeight="1">
      <c r="A132" s="15" t="s">
        <v>176</v>
      </c>
      <c r="B132" s="51" t="s">
        <v>88</v>
      </c>
      <c r="C132" s="51">
        <v>12</v>
      </c>
      <c r="D132" s="51" t="s">
        <v>177</v>
      </c>
      <c r="E132" s="50"/>
      <c r="F132" s="53">
        <f>F133</f>
        <v>1700</v>
      </c>
      <c r="G132" s="52">
        <f t="shared" ref="G132:H132" si="42">G133</f>
        <v>1750</v>
      </c>
      <c r="H132" s="53">
        <f t="shared" si="42"/>
        <v>1800</v>
      </c>
    </row>
    <row r="133" spans="1:8" ht="70.5" customHeight="1">
      <c r="A133" s="15" t="s">
        <v>178</v>
      </c>
      <c r="B133" s="51" t="s">
        <v>88</v>
      </c>
      <c r="C133" s="51">
        <v>12</v>
      </c>
      <c r="D133" s="51" t="s">
        <v>179</v>
      </c>
      <c r="E133" s="50">
        <v>800</v>
      </c>
      <c r="F133" s="53">
        <v>1700</v>
      </c>
      <c r="G133" s="47">
        <v>1750</v>
      </c>
      <c r="H133" s="48">
        <v>1800</v>
      </c>
    </row>
    <row r="134" spans="1:8" ht="70.5" customHeight="1">
      <c r="A134" s="15" t="s">
        <v>180</v>
      </c>
      <c r="B134" s="51" t="s">
        <v>88</v>
      </c>
      <c r="C134" s="51">
        <v>12</v>
      </c>
      <c r="D134" s="51" t="s">
        <v>116</v>
      </c>
      <c r="E134" s="50"/>
      <c r="F134" s="53">
        <f>F135</f>
        <v>25</v>
      </c>
      <c r="G134" s="52">
        <f t="shared" ref="G134:H134" si="43">G135</f>
        <v>120</v>
      </c>
      <c r="H134" s="53">
        <f t="shared" si="43"/>
        <v>0</v>
      </c>
    </row>
    <row r="135" spans="1:8" ht="117" customHeight="1">
      <c r="A135" s="15" t="s">
        <v>181</v>
      </c>
      <c r="B135" s="51" t="s">
        <v>88</v>
      </c>
      <c r="C135" s="51">
        <v>12</v>
      </c>
      <c r="D135" s="51" t="s">
        <v>69</v>
      </c>
      <c r="E135" s="50"/>
      <c r="F135" s="53">
        <f>F136+F137+F138</f>
        <v>25</v>
      </c>
      <c r="G135" s="52">
        <f t="shared" ref="G135:H135" si="44">G136+G137+G138</f>
        <v>120</v>
      </c>
      <c r="H135" s="53">
        <f t="shared" si="44"/>
        <v>0</v>
      </c>
    </row>
    <row r="136" spans="1:8" ht="47.25" hidden="1" customHeight="1">
      <c r="A136" s="15" t="s">
        <v>182</v>
      </c>
      <c r="B136" s="51" t="s">
        <v>88</v>
      </c>
      <c r="C136" s="51">
        <v>12</v>
      </c>
      <c r="D136" s="51" t="s">
        <v>183</v>
      </c>
      <c r="E136" s="50">
        <v>500</v>
      </c>
      <c r="F136" s="53">
        <v>0</v>
      </c>
      <c r="G136" s="47">
        <v>0</v>
      </c>
      <c r="H136" s="48">
        <v>0</v>
      </c>
    </row>
    <row r="137" spans="1:8" ht="69.75" customHeight="1">
      <c r="A137" s="15" t="s">
        <v>506</v>
      </c>
      <c r="B137" s="51" t="s">
        <v>88</v>
      </c>
      <c r="C137" s="51">
        <v>12</v>
      </c>
      <c r="D137" s="51" t="s">
        <v>386</v>
      </c>
      <c r="E137" s="50">
        <v>500</v>
      </c>
      <c r="F137" s="53"/>
      <c r="G137" s="47">
        <v>120</v>
      </c>
      <c r="H137" s="48">
        <v>0</v>
      </c>
    </row>
    <row r="138" spans="1:8" ht="77.25" customHeight="1">
      <c r="A138" s="65" t="s">
        <v>507</v>
      </c>
      <c r="B138" s="51" t="s">
        <v>88</v>
      </c>
      <c r="C138" s="51" t="s">
        <v>333</v>
      </c>
      <c r="D138" s="51" t="s">
        <v>302</v>
      </c>
      <c r="E138" s="50">
        <v>500</v>
      </c>
      <c r="F138" s="53">
        <v>25</v>
      </c>
      <c r="G138" s="47">
        <v>0</v>
      </c>
      <c r="H138" s="48">
        <v>0</v>
      </c>
    </row>
    <row r="139" spans="1:8" ht="39.75" customHeight="1">
      <c r="A139" s="56" t="s">
        <v>184</v>
      </c>
      <c r="B139" s="51" t="s">
        <v>91</v>
      </c>
      <c r="C139" s="51"/>
      <c r="D139" s="51"/>
      <c r="E139" s="50"/>
      <c r="F139" s="53">
        <f>F140+F169+F161</f>
        <v>61127.170000000006</v>
      </c>
      <c r="G139" s="52">
        <f>G140+G169+G161</f>
        <v>22022.43</v>
      </c>
      <c r="H139" s="53">
        <f>H140+H169+H161</f>
        <v>19483.190000000002</v>
      </c>
    </row>
    <row r="140" spans="1:8" ht="15.75">
      <c r="A140" s="32" t="s">
        <v>344</v>
      </c>
      <c r="B140" s="33" t="s">
        <v>91</v>
      </c>
      <c r="C140" s="33" t="s">
        <v>93</v>
      </c>
      <c r="D140" s="34"/>
      <c r="E140" s="34"/>
      <c r="F140" s="53">
        <f>F141+F155</f>
        <v>41768.740000000005</v>
      </c>
      <c r="G140" s="52">
        <f>G141+G155</f>
        <v>21119.9</v>
      </c>
      <c r="H140" s="53">
        <f>H141+H155</f>
        <v>18580.660000000003</v>
      </c>
    </row>
    <row r="141" spans="1:8" ht="94.5">
      <c r="A141" s="165" t="s">
        <v>508</v>
      </c>
      <c r="B141" s="33" t="s">
        <v>91</v>
      </c>
      <c r="C141" s="33" t="s">
        <v>93</v>
      </c>
      <c r="D141" s="34" t="s">
        <v>26</v>
      </c>
      <c r="E141" s="34"/>
      <c r="F141" s="49">
        <f>F142</f>
        <v>38134.798000000003</v>
      </c>
      <c r="G141" s="54">
        <f t="shared" ref="G141:H141" si="45">G142</f>
        <v>18419.900000000001</v>
      </c>
      <c r="H141" s="49">
        <f t="shared" si="45"/>
        <v>14457.810000000001</v>
      </c>
    </row>
    <row r="142" spans="1:8" ht="70.5" customHeight="1">
      <c r="A142" s="32" t="s">
        <v>345</v>
      </c>
      <c r="B142" s="33" t="s">
        <v>91</v>
      </c>
      <c r="C142" s="33" t="s">
        <v>93</v>
      </c>
      <c r="D142" s="34" t="s">
        <v>348</v>
      </c>
      <c r="E142" s="34"/>
      <c r="F142" s="49">
        <f>F143+F146+F153</f>
        <v>38134.798000000003</v>
      </c>
      <c r="G142" s="54">
        <f t="shared" ref="G142:H142" si="46">G143+G146</f>
        <v>18419.900000000001</v>
      </c>
      <c r="H142" s="49">
        <f t="shared" si="46"/>
        <v>14457.810000000001</v>
      </c>
    </row>
    <row r="143" spans="1:8" ht="46.5" customHeight="1">
      <c r="A143" s="32" t="s">
        <v>346</v>
      </c>
      <c r="B143" s="33" t="s">
        <v>91</v>
      </c>
      <c r="C143" s="33" t="s">
        <v>93</v>
      </c>
      <c r="D143" s="34" t="s">
        <v>349</v>
      </c>
      <c r="E143" s="34"/>
      <c r="F143" s="49">
        <f>F144+F145</f>
        <v>13091.188</v>
      </c>
      <c r="G143" s="54">
        <f>G144+G145</f>
        <v>0</v>
      </c>
      <c r="H143" s="49">
        <f t="shared" ref="H143" si="47">H144+H145</f>
        <v>0</v>
      </c>
    </row>
    <row r="144" spans="1:8" ht="84.75" customHeight="1">
      <c r="A144" s="213" t="s">
        <v>560</v>
      </c>
      <c r="B144" s="33" t="s">
        <v>91</v>
      </c>
      <c r="C144" s="33" t="s">
        <v>93</v>
      </c>
      <c r="D144" s="34" t="s">
        <v>350</v>
      </c>
      <c r="E144" s="34">
        <v>200</v>
      </c>
      <c r="F144" s="219">
        <v>13091.188</v>
      </c>
      <c r="G144" s="54">
        <v>0</v>
      </c>
      <c r="H144" s="49">
        <v>0</v>
      </c>
    </row>
    <row r="145" spans="1:9" ht="59.25" hidden="1" customHeight="1">
      <c r="A145" s="32" t="s">
        <v>347</v>
      </c>
      <c r="B145" s="33" t="s">
        <v>91</v>
      </c>
      <c r="C145" s="33" t="s">
        <v>93</v>
      </c>
      <c r="D145" s="34" t="s">
        <v>350</v>
      </c>
      <c r="E145" s="34">
        <v>200</v>
      </c>
      <c r="F145" s="49">
        <v>0</v>
      </c>
      <c r="G145" s="54">
        <v>0</v>
      </c>
      <c r="H145" s="49">
        <v>0</v>
      </c>
    </row>
    <row r="146" spans="1:9" ht="47.25">
      <c r="A146" s="32" t="s">
        <v>370</v>
      </c>
      <c r="B146" s="33" t="s">
        <v>91</v>
      </c>
      <c r="C146" s="33" t="s">
        <v>93</v>
      </c>
      <c r="D146" s="34" t="s">
        <v>373</v>
      </c>
      <c r="E146" s="34"/>
      <c r="F146" s="49">
        <f>F147+F148+F150+F149+F152+F151</f>
        <v>24963.360000000001</v>
      </c>
      <c r="G146" s="54">
        <f t="shared" ref="G146:H146" si="48">G147+G148+G150+G149</f>
        <v>18419.900000000001</v>
      </c>
      <c r="H146" s="49">
        <f t="shared" si="48"/>
        <v>14457.810000000001</v>
      </c>
    </row>
    <row r="147" spans="1:9" ht="157.5">
      <c r="A147" s="165" t="s">
        <v>371</v>
      </c>
      <c r="B147" s="33" t="s">
        <v>91</v>
      </c>
      <c r="C147" s="33" t="s">
        <v>93</v>
      </c>
      <c r="D147" s="34" t="s">
        <v>374</v>
      </c>
      <c r="E147" s="34">
        <v>100</v>
      </c>
      <c r="F147" s="49">
        <v>7154.1</v>
      </c>
      <c r="G147" s="54">
        <v>7292.79</v>
      </c>
      <c r="H147" s="49">
        <v>7584.34</v>
      </c>
    </row>
    <row r="148" spans="1:9" ht="94.5">
      <c r="A148" s="213" t="s">
        <v>372</v>
      </c>
      <c r="B148" s="33" t="s">
        <v>91</v>
      </c>
      <c r="C148" s="33" t="s">
        <v>93</v>
      </c>
      <c r="D148" s="34" t="s">
        <v>374</v>
      </c>
      <c r="E148" s="34">
        <v>200</v>
      </c>
      <c r="F148" s="84">
        <v>16612.86</v>
      </c>
      <c r="G148" s="54">
        <v>10051.91</v>
      </c>
      <c r="H148" s="49">
        <v>5848.27</v>
      </c>
      <c r="I148" s="39"/>
    </row>
    <row r="149" spans="1:9" ht="85.5" customHeight="1">
      <c r="A149" s="165" t="s">
        <v>511</v>
      </c>
      <c r="B149" s="33" t="s">
        <v>91</v>
      </c>
      <c r="C149" s="33" t="s">
        <v>93</v>
      </c>
      <c r="D149" s="34" t="s">
        <v>374</v>
      </c>
      <c r="E149" s="34">
        <v>800</v>
      </c>
      <c r="F149" s="49">
        <v>1196.4000000000001</v>
      </c>
      <c r="G149" s="54">
        <v>1075.2</v>
      </c>
      <c r="H149" s="49">
        <v>1025.2</v>
      </c>
    </row>
    <row r="150" spans="1:9" ht="132.75" hidden="1" customHeight="1">
      <c r="A150" s="101" t="s">
        <v>415</v>
      </c>
      <c r="B150" s="33" t="s">
        <v>91</v>
      </c>
      <c r="C150" s="33" t="s">
        <v>93</v>
      </c>
      <c r="D150" s="34" t="s">
        <v>416</v>
      </c>
      <c r="E150" s="34">
        <v>200</v>
      </c>
      <c r="F150" s="49">
        <v>0</v>
      </c>
      <c r="G150" s="54">
        <v>0</v>
      </c>
      <c r="H150" s="49">
        <v>0</v>
      </c>
    </row>
    <row r="151" spans="1:9" ht="102.75" hidden="1" customHeight="1">
      <c r="A151" s="150" t="s">
        <v>485</v>
      </c>
      <c r="B151" s="151" t="s">
        <v>91</v>
      </c>
      <c r="C151" s="151" t="s">
        <v>93</v>
      </c>
      <c r="D151" s="34" t="s">
        <v>486</v>
      </c>
      <c r="E151" s="34">
        <v>200</v>
      </c>
      <c r="F151" s="144"/>
      <c r="G151" s="152"/>
      <c r="H151" s="144"/>
    </row>
    <row r="152" spans="1:9" ht="0.75" customHeight="1">
      <c r="A152" s="141" t="s">
        <v>470</v>
      </c>
      <c r="B152" s="142" t="s">
        <v>91</v>
      </c>
      <c r="C152" s="142" t="s">
        <v>93</v>
      </c>
      <c r="D152" s="34" t="s">
        <v>471</v>
      </c>
      <c r="E152" s="34">
        <v>200</v>
      </c>
      <c r="F152" s="137"/>
      <c r="G152" s="143"/>
      <c r="H152" s="137"/>
    </row>
    <row r="153" spans="1:9" ht="33" customHeight="1">
      <c r="A153" s="213" t="s">
        <v>561</v>
      </c>
      <c r="B153" s="220" t="s">
        <v>91</v>
      </c>
      <c r="C153" s="221" t="s">
        <v>93</v>
      </c>
      <c r="D153" s="222" t="s">
        <v>563</v>
      </c>
      <c r="E153" s="222"/>
      <c r="F153" s="84">
        <f>F154</f>
        <v>80.25</v>
      </c>
      <c r="G153" s="214"/>
      <c r="H153" s="215"/>
    </row>
    <row r="154" spans="1:9" ht="86.25" customHeight="1">
      <c r="A154" s="213" t="s">
        <v>562</v>
      </c>
      <c r="B154" s="220" t="s">
        <v>91</v>
      </c>
      <c r="C154" s="221" t="s">
        <v>93</v>
      </c>
      <c r="D154" s="222" t="s">
        <v>564</v>
      </c>
      <c r="E154" s="222">
        <v>200</v>
      </c>
      <c r="F154" s="84">
        <v>80.25</v>
      </c>
      <c r="G154" s="214"/>
      <c r="H154" s="215"/>
    </row>
    <row r="155" spans="1:9" ht="141.75">
      <c r="A155" s="15" t="s">
        <v>180</v>
      </c>
      <c r="B155" s="33" t="s">
        <v>91</v>
      </c>
      <c r="C155" s="33" t="s">
        <v>93</v>
      </c>
      <c r="D155" s="21" t="s">
        <v>116</v>
      </c>
      <c r="E155" s="34"/>
      <c r="F155" s="49">
        <f>F156</f>
        <v>3633.942</v>
      </c>
      <c r="G155" s="54">
        <f t="shared" ref="G155:H155" si="49">G156</f>
        <v>2700</v>
      </c>
      <c r="H155" s="49">
        <f t="shared" si="49"/>
        <v>4122.8500000000004</v>
      </c>
    </row>
    <row r="156" spans="1:9" ht="120" customHeight="1">
      <c r="A156" s="15" t="s">
        <v>181</v>
      </c>
      <c r="B156" s="33" t="s">
        <v>91</v>
      </c>
      <c r="C156" s="33" t="s">
        <v>93</v>
      </c>
      <c r="D156" s="21" t="s">
        <v>69</v>
      </c>
      <c r="E156" s="34"/>
      <c r="F156" s="49">
        <f>F157+F158+F159+F160</f>
        <v>3633.942</v>
      </c>
      <c r="G156" s="54">
        <f>G157+G160</f>
        <v>2700</v>
      </c>
      <c r="H156" s="49">
        <f t="shared" ref="H156" si="50">H157</f>
        <v>4122.8500000000004</v>
      </c>
    </row>
    <row r="157" spans="1:9" ht="82.5" customHeight="1">
      <c r="A157" s="29" t="s">
        <v>512</v>
      </c>
      <c r="B157" s="19" t="s">
        <v>91</v>
      </c>
      <c r="C157" s="19" t="s">
        <v>93</v>
      </c>
      <c r="D157" s="21" t="s">
        <v>377</v>
      </c>
      <c r="E157" s="20">
        <v>200</v>
      </c>
      <c r="F157" s="49"/>
      <c r="G157" s="54">
        <v>0</v>
      </c>
      <c r="H157" s="49">
        <v>4122.8500000000004</v>
      </c>
    </row>
    <row r="158" spans="1:9" ht="60" customHeight="1">
      <c r="A158" s="29" t="s">
        <v>538</v>
      </c>
      <c r="B158" s="195" t="s">
        <v>91</v>
      </c>
      <c r="C158" s="195" t="s">
        <v>93</v>
      </c>
      <c r="D158" s="193" t="s">
        <v>377</v>
      </c>
      <c r="E158" s="196">
        <v>500</v>
      </c>
      <c r="F158" s="194">
        <v>3403.39</v>
      </c>
      <c r="G158" s="198"/>
      <c r="H158" s="194"/>
    </row>
    <row r="159" spans="1:9" ht="84.75" customHeight="1">
      <c r="A159" s="29" t="s">
        <v>539</v>
      </c>
      <c r="B159" s="195" t="s">
        <v>91</v>
      </c>
      <c r="C159" s="195" t="s">
        <v>93</v>
      </c>
      <c r="D159" s="193" t="s">
        <v>482</v>
      </c>
      <c r="E159" s="196">
        <v>500</v>
      </c>
      <c r="F159" s="194">
        <v>230.55199999999999</v>
      </c>
      <c r="G159" s="198"/>
      <c r="H159" s="194"/>
    </row>
    <row r="160" spans="1:9" ht="62.25" customHeight="1">
      <c r="A160" s="29" t="s">
        <v>527</v>
      </c>
      <c r="B160" s="155" t="s">
        <v>91</v>
      </c>
      <c r="C160" s="155" t="s">
        <v>93</v>
      </c>
      <c r="D160" s="156" t="s">
        <v>528</v>
      </c>
      <c r="E160" s="157">
        <v>500</v>
      </c>
      <c r="F160" s="154"/>
      <c r="G160" s="166">
        <v>2700</v>
      </c>
      <c r="H160" s="154"/>
    </row>
    <row r="161" spans="1:8" ht="28.5" customHeight="1">
      <c r="A161" s="29" t="s">
        <v>378</v>
      </c>
      <c r="B161" s="19" t="s">
        <v>91</v>
      </c>
      <c r="C161" s="19" t="s">
        <v>87</v>
      </c>
      <c r="D161" s="21"/>
      <c r="E161" s="20"/>
      <c r="F161" s="49">
        <f>F162+F165</f>
        <v>889.53</v>
      </c>
      <c r="G161" s="49">
        <f>G162+G166</f>
        <v>889.53</v>
      </c>
      <c r="H161" s="49">
        <f>H162+H166</f>
        <v>889.53</v>
      </c>
    </row>
    <row r="162" spans="1:8" ht="144" customHeight="1">
      <c r="A162" s="15" t="s">
        <v>180</v>
      </c>
      <c r="B162" s="33" t="s">
        <v>91</v>
      </c>
      <c r="C162" s="33" t="s">
        <v>87</v>
      </c>
      <c r="D162" s="21" t="s">
        <v>116</v>
      </c>
      <c r="E162" s="20"/>
      <c r="F162" s="49">
        <f>F163</f>
        <v>889.53</v>
      </c>
      <c r="G162" s="49">
        <f t="shared" ref="G162:H163" si="51">G163</f>
        <v>889.53</v>
      </c>
      <c r="H162" s="49">
        <f t="shared" si="51"/>
        <v>889.53</v>
      </c>
    </row>
    <row r="163" spans="1:8" ht="110.25" customHeight="1">
      <c r="A163" s="15" t="s">
        <v>181</v>
      </c>
      <c r="B163" s="33" t="s">
        <v>91</v>
      </c>
      <c r="C163" s="33" t="s">
        <v>87</v>
      </c>
      <c r="D163" s="21" t="s">
        <v>69</v>
      </c>
      <c r="E163" s="20"/>
      <c r="F163" s="49">
        <f>F164</f>
        <v>889.53</v>
      </c>
      <c r="G163" s="49">
        <f t="shared" si="51"/>
        <v>889.53</v>
      </c>
      <c r="H163" s="49">
        <f t="shared" si="51"/>
        <v>889.53</v>
      </c>
    </row>
    <row r="164" spans="1:8" ht="64.5" customHeight="1">
      <c r="A164" s="29" t="s">
        <v>513</v>
      </c>
      <c r="B164" s="33" t="s">
        <v>91</v>
      </c>
      <c r="C164" s="33" t="s">
        <v>87</v>
      </c>
      <c r="D164" s="21" t="s">
        <v>379</v>
      </c>
      <c r="E164" s="20">
        <v>500</v>
      </c>
      <c r="F164" s="49">
        <v>889.53</v>
      </c>
      <c r="G164" s="54">
        <v>889.53</v>
      </c>
      <c r="H164" s="49">
        <v>889.53</v>
      </c>
    </row>
    <row r="165" spans="1:8" ht="0.75" customHeight="1">
      <c r="A165" s="29" t="s">
        <v>392</v>
      </c>
      <c r="B165" s="68" t="s">
        <v>91</v>
      </c>
      <c r="C165" s="68" t="s">
        <v>87</v>
      </c>
      <c r="D165" s="21" t="s">
        <v>160</v>
      </c>
      <c r="E165" s="20"/>
      <c r="F165" s="61">
        <f>F166</f>
        <v>0</v>
      </c>
      <c r="G165" s="109">
        <f t="shared" ref="G165:H165" si="52">G166</f>
        <v>0</v>
      </c>
      <c r="H165" s="109">
        <f t="shared" si="52"/>
        <v>0</v>
      </c>
    </row>
    <row r="166" spans="1:8" ht="64.5" hidden="1" customHeight="1">
      <c r="A166" s="67" t="s">
        <v>393</v>
      </c>
      <c r="B166" s="66" t="s">
        <v>91</v>
      </c>
      <c r="C166" s="66" t="s">
        <v>87</v>
      </c>
      <c r="D166" s="21" t="s">
        <v>441</v>
      </c>
      <c r="E166" s="20"/>
      <c r="F166" s="49">
        <f>F167</f>
        <v>0</v>
      </c>
      <c r="G166" s="54">
        <f>G167+G168</f>
        <v>0</v>
      </c>
      <c r="H166" s="74">
        <f>H167+H168</f>
        <v>0</v>
      </c>
    </row>
    <row r="167" spans="1:8" ht="32.25" hidden="1" customHeight="1">
      <c r="A167" s="112" t="s">
        <v>443</v>
      </c>
      <c r="B167" s="66" t="s">
        <v>91</v>
      </c>
      <c r="C167" s="66" t="s">
        <v>87</v>
      </c>
      <c r="D167" s="21" t="s">
        <v>442</v>
      </c>
      <c r="E167" s="20">
        <v>500</v>
      </c>
      <c r="F167" s="49"/>
      <c r="G167" s="54">
        <v>0</v>
      </c>
      <c r="H167" s="49">
        <v>0</v>
      </c>
    </row>
    <row r="168" spans="1:8" ht="0.75" customHeight="1">
      <c r="A168" s="112" t="s">
        <v>444</v>
      </c>
      <c r="B168" s="66" t="s">
        <v>91</v>
      </c>
      <c r="C168" s="66" t="s">
        <v>87</v>
      </c>
      <c r="D168" s="21" t="s">
        <v>403</v>
      </c>
      <c r="E168" s="20"/>
      <c r="F168" s="73">
        <v>0</v>
      </c>
      <c r="G168" s="74">
        <v>0</v>
      </c>
      <c r="H168" s="73">
        <v>0</v>
      </c>
    </row>
    <row r="169" spans="1:8" ht="54.75" customHeight="1">
      <c r="A169" s="16" t="s">
        <v>270</v>
      </c>
      <c r="B169" s="51" t="s">
        <v>91</v>
      </c>
      <c r="C169" s="51" t="s">
        <v>91</v>
      </c>
      <c r="D169" s="51"/>
      <c r="E169" s="50"/>
      <c r="F169" s="53">
        <f>F170+F173</f>
        <v>18468.900000000001</v>
      </c>
      <c r="G169" s="89">
        <f t="shared" ref="G169:H169" si="53">G170+G173</f>
        <v>13</v>
      </c>
      <c r="H169" s="89">
        <f t="shared" si="53"/>
        <v>13</v>
      </c>
    </row>
    <row r="170" spans="1:8" ht="70.5" customHeight="1">
      <c r="A170" s="16" t="s">
        <v>311</v>
      </c>
      <c r="B170" s="51" t="s">
        <v>91</v>
      </c>
      <c r="C170" s="51" t="s">
        <v>91</v>
      </c>
      <c r="D170" s="51" t="s">
        <v>103</v>
      </c>
      <c r="E170" s="50"/>
      <c r="F170" s="53">
        <f>F171</f>
        <v>13</v>
      </c>
      <c r="G170" s="52">
        <f t="shared" ref="G170:H171" si="54">G171</f>
        <v>13</v>
      </c>
      <c r="H170" s="53">
        <f t="shared" si="54"/>
        <v>13</v>
      </c>
    </row>
    <row r="171" spans="1:8" ht="51" customHeight="1">
      <c r="A171" s="16" t="s">
        <v>104</v>
      </c>
      <c r="B171" s="51" t="s">
        <v>91</v>
      </c>
      <c r="C171" s="51" t="s">
        <v>91</v>
      </c>
      <c r="D171" s="51" t="s">
        <v>105</v>
      </c>
      <c r="E171" s="50"/>
      <c r="F171" s="53">
        <f>F172</f>
        <v>13</v>
      </c>
      <c r="G171" s="52">
        <f t="shared" si="54"/>
        <v>13</v>
      </c>
      <c r="H171" s="53">
        <f t="shared" si="54"/>
        <v>13</v>
      </c>
    </row>
    <row r="172" spans="1:8" ht="68.25" customHeight="1">
      <c r="A172" s="16" t="s">
        <v>148</v>
      </c>
      <c r="B172" s="51" t="s">
        <v>91</v>
      </c>
      <c r="C172" s="51" t="s">
        <v>91</v>
      </c>
      <c r="D172" s="51" t="s">
        <v>185</v>
      </c>
      <c r="E172" s="50">
        <v>200</v>
      </c>
      <c r="F172" s="53">
        <v>13</v>
      </c>
      <c r="G172" s="47">
        <v>13</v>
      </c>
      <c r="H172" s="48">
        <v>13</v>
      </c>
    </row>
    <row r="173" spans="1:8" ht="69.75" customHeight="1">
      <c r="A173" s="15" t="s">
        <v>180</v>
      </c>
      <c r="B173" s="19" t="s">
        <v>91</v>
      </c>
      <c r="C173" s="19" t="s">
        <v>91</v>
      </c>
      <c r="D173" s="21" t="s">
        <v>116</v>
      </c>
      <c r="E173" s="88"/>
      <c r="F173" s="89">
        <f>F174</f>
        <v>18455.900000000001</v>
      </c>
      <c r="G173" s="89">
        <f t="shared" ref="G173:H173" si="55">G174</f>
        <v>0</v>
      </c>
      <c r="H173" s="89">
        <f t="shared" si="55"/>
        <v>0</v>
      </c>
    </row>
    <row r="174" spans="1:8" ht="48" customHeight="1">
      <c r="A174" s="15" t="s">
        <v>181</v>
      </c>
      <c r="B174" s="90" t="s">
        <v>91</v>
      </c>
      <c r="C174" s="90" t="s">
        <v>91</v>
      </c>
      <c r="D174" s="21" t="s">
        <v>69</v>
      </c>
      <c r="E174" s="88"/>
      <c r="F174" s="89">
        <f>F175</f>
        <v>18455.900000000001</v>
      </c>
      <c r="G174" s="89">
        <f t="shared" ref="G174:H174" si="56">G175</f>
        <v>0</v>
      </c>
      <c r="H174" s="89">
        <f t="shared" si="56"/>
        <v>0</v>
      </c>
    </row>
    <row r="175" spans="1:8" ht="76.5" customHeight="1">
      <c r="A175" s="29" t="s">
        <v>565</v>
      </c>
      <c r="B175" s="19" t="s">
        <v>91</v>
      </c>
      <c r="C175" s="19" t="s">
        <v>91</v>
      </c>
      <c r="D175" s="21" t="s">
        <v>409</v>
      </c>
      <c r="E175" s="20">
        <v>500</v>
      </c>
      <c r="F175" s="87">
        <v>18455.900000000001</v>
      </c>
      <c r="G175" s="87">
        <v>0</v>
      </c>
      <c r="H175" s="87">
        <v>0</v>
      </c>
    </row>
    <row r="176" spans="1:8" ht="15.75">
      <c r="A176" s="56" t="s">
        <v>186</v>
      </c>
      <c r="B176" s="51" t="s">
        <v>92</v>
      </c>
      <c r="C176" s="51"/>
      <c r="D176" s="51"/>
      <c r="E176" s="50"/>
      <c r="F176" s="53">
        <f>F177+F190+F224+F244+F264</f>
        <v>295664.88200000004</v>
      </c>
      <c r="G176" s="52">
        <f>G177+G190+G224+G244+G264</f>
        <v>221935.15770000004</v>
      </c>
      <c r="H176" s="53">
        <f>H177+H190+H224+H244+H264</f>
        <v>220380.96799999996</v>
      </c>
    </row>
    <row r="177" spans="1:12" ht="15.75">
      <c r="A177" s="56" t="s">
        <v>187</v>
      </c>
      <c r="B177" s="51" t="s">
        <v>92</v>
      </c>
      <c r="C177" s="51" t="s">
        <v>86</v>
      </c>
      <c r="D177" s="51"/>
      <c r="E177" s="50"/>
      <c r="F177" s="53">
        <f>F178</f>
        <v>37744.670000000006</v>
      </c>
      <c r="G177" s="52">
        <f t="shared" ref="G177:H177" si="57">G178</f>
        <v>33082.697700000004</v>
      </c>
      <c r="H177" s="53">
        <f t="shared" si="57"/>
        <v>35391.707999999999</v>
      </c>
    </row>
    <row r="178" spans="1:12" ht="47.25">
      <c r="A178" s="14" t="s">
        <v>261</v>
      </c>
      <c r="B178" s="51" t="s">
        <v>92</v>
      </c>
      <c r="C178" s="51" t="s">
        <v>86</v>
      </c>
      <c r="D178" s="51" t="s">
        <v>130</v>
      </c>
      <c r="E178" s="50"/>
      <c r="F178" s="53">
        <f>F179</f>
        <v>37744.670000000006</v>
      </c>
      <c r="G178" s="52">
        <f t="shared" ref="G178:H178" si="58">G179</f>
        <v>33082.697700000004</v>
      </c>
      <c r="H178" s="53">
        <f t="shared" si="58"/>
        <v>35391.707999999999</v>
      </c>
      <c r="J178" s="39"/>
    </row>
    <row r="179" spans="1:12" ht="37.5" customHeight="1">
      <c r="A179" s="15" t="s">
        <v>188</v>
      </c>
      <c r="B179" s="51" t="s">
        <v>92</v>
      </c>
      <c r="C179" s="51" t="s">
        <v>86</v>
      </c>
      <c r="D179" s="51" t="s">
        <v>132</v>
      </c>
      <c r="E179" s="50"/>
      <c r="F179" s="53">
        <f>F180</f>
        <v>37744.670000000006</v>
      </c>
      <c r="G179" s="52">
        <f t="shared" ref="G179:H179" si="59">G180</f>
        <v>33082.697700000004</v>
      </c>
      <c r="H179" s="53">
        <f t="shared" si="59"/>
        <v>35391.707999999999</v>
      </c>
    </row>
    <row r="180" spans="1:12" ht="31.5">
      <c r="A180" s="15" t="s">
        <v>189</v>
      </c>
      <c r="B180" s="51" t="s">
        <v>92</v>
      </c>
      <c r="C180" s="51" t="s">
        <v>86</v>
      </c>
      <c r="D180" s="51" t="s">
        <v>190</v>
      </c>
      <c r="E180" s="50"/>
      <c r="F180" s="53">
        <f>F181+F184+F185+F186+F187+F188+F182+F183+F189</f>
        <v>37744.670000000006</v>
      </c>
      <c r="G180" s="52">
        <f>G181+G184+G185+G186+G187+G188+G182+G183</f>
        <v>33082.697700000004</v>
      </c>
      <c r="H180" s="53">
        <f t="shared" ref="H180" si="60">H181+H184+H185+H186+H187+H188+H182+H183</f>
        <v>35391.707999999999</v>
      </c>
    </row>
    <row r="181" spans="1:12" ht="157.5">
      <c r="A181" s="15" t="s">
        <v>191</v>
      </c>
      <c r="B181" s="51" t="s">
        <v>92</v>
      </c>
      <c r="C181" s="51" t="s">
        <v>86</v>
      </c>
      <c r="D181" s="127" t="s">
        <v>460</v>
      </c>
      <c r="E181" s="50">
        <v>100</v>
      </c>
      <c r="F181" s="53">
        <v>7771.4</v>
      </c>
      <c r="G181" s="47">
        <v>7256.6976999999997</v>
      </c>
      <c r="H181" s="48">
        <v>7329.2079999999996</v>
      </c>
      <c r="J181" s="39"/>
    </row>
    <row r="182" spans="1:12" ht="126" hidden="1">
      <c r="A182" s="15" t="s">
        <v>357</v>
      </c>
      <c r="B182" s="51" t="s">
        <v>92</v>
      </c>
      <c r="C182" s="51" t="s">
        <v>86</v>
      </c>
      <c r="D182" s="51" t="s">
        <v>351</v>
      </c>
      <c r="E182" s="50">
        <v>200</v>
      </c>
      <c r="F182" s="53">
        <v>0</v>
      </c>
      <c r="G182" s="47">
        <v>0</v>
      </c>
      <c r="H182" s="48">
        <v>0</v>
      </c>
      <c r="J182" s="39" t="e">
        <f>F182+#REF!</f>
        <v>#REF!</v>
      </c>
    </row>
    <row r="183" spans="1:12" ht="0.75" customHeight="1">
      <c r="A183" s="15" t="s">
        <v>382</v>
      </c>
      <c r="B183" s="51" t="s">
        <v>92</v>
      </c>
      <c r="C183" s="51" t="s">
        <v>86</v>
      </c>
      <c r="D183" s="51" t="s">
        <v>383</v>
      </c>
      <c r="E183" s="50">
        <v>200</v>
      </c>
      <c r="F183" s="53"/>
      <c r="G183" s="47">
        <v>0</v>
      </c>
      <c r="H183" s="48">
        <v>0</v>
      </c>
    </row>
    <row r="184" spans="1:12" ht="78.75">
      <c r="A184" s="15" t="s">
        <v>192</v>
      </c>
      <c r="B184" s="51" t="s">
        <v>92</v>
      </c>
      <c r="C184" s="51" t="s">
        <v>86</v>
      </c>
      <c r="D184" s="127" t="s">
        <v>460</v>
      </c>
      <c r="E184" s="50">
        <v>200</v>
      </c>
      <c r="F184" s="207">
        <v>8028.94</v>
      </c>
      <c r="G184" s="47">
        <v>3779.7</v>
      </c>
      <c r="H184" s="48">
        <v>3790.4</v>
      </c>
    </row>
    <row r="185" spans="1:12" ht="74.25" customHeight="1">
      <c r="A185" s="15" t="s">
        <v>193</v>
      </c>
      <c r="B185" s="51" t="s">
        <v>92</v>
      </c>
      <c r="C185" s="51" t="s">
        <v>86</v>
      </c>
      <c r="D185" s="127" t="s">
        <v>460</v>
      </c>
      <c r="E185" s="50">
        <v>800</v>
      </c>
      <c r="F185" s="53">
        <v>62.53</v>
      </c>
      <c r="G185" s="47">
        <v>119.1</v>
      </c>
      <c r="H185" s="48">
        <v>119.1</v>
      </c>
    </row>
    <row r="186" spans="1:12" ht="47.25" hidden="1" customHeight="1">
      <c r="A186" s="15" t="s">
        <v>194</v>
      </c>
      <c r="B186" s="51" t="s">
        <v>92</v>
      </c>
      <c r="C186" s="51" t="s">
        <v>86</v>
      </c>
      <c r="D186" s="51" t="s">
        <v>195</v>
      </c>
      <c r="E186" s="50">
        <v>200</v>
      </c>
      <c r="F186" s="53">
        <v>0</v>
      </c>
      <c r="G186" s="47"/>
      <c r="H186" s="48"/>
    </row>
    <row r="187" spans="1:12" ht="177.75" customHeight="1">
      <c r="A187" s="15" t="s">
        <v>196</v>
      </c>
      <c r="B187" s="51" t="s">
        <v>92</v>
      </c>
      <c r="C187" s="51" t="s">
        <v>86</v>
      </c>
      <c r="D187" s="51" t="s">
        <v>197</v>
      </c>
      <c r="E187" s="50">
        <v>100</v>
      </c>
      <c r="F187" s="53">
        <v>21091.4</v>
      </c>
      <c r="G187" s="47">
        <v>21488.7</v>
      </c>
      <c r="H187" s="48">
        <v>23670</v>
      </c>
      <c r="J187" s="39"/>
      <c r="K187" s="39"/>
      <c r="L187" s="4"/>
    </row>
    <row r="188" spans="1:12" ht="110.25">
      <c r="A188" s="56" t="s">
        <v>352</v>
      </c>
      <c r="B188" s="51" t="s">
        <v>92</v>
      </c>
      <c r="C188" s="51" t="s">
        <v>86</v>
      </c>
      <c r="D188" s="51" t="s">
        <v>197</v>
      </c>
      <c r="E188" s="50">
        <v>200</v>
      </c>
      <c r="F188" s="53">
        <v>430.4</v>
      </c>
      <c r="G188" s="47">
        <v>438.5</v>
      </c>
      <c r="H188" s="48">
        <v>483</v>
      </c>
      <c r="J188" s="39"/>
    </row>
    <row r="189" spans="1:12" ht="78.75">
      <c r="A189" s="29" t="s">
        <v>192</v>
      </c>
      <c r="B189" s="216" t="s">
        <v>92</v>
      </c>
      <c r="C189" s="216" t="s">
        <v>86</v>
      </c>
      <c r="D189" s="217" t="s">
        <v>195</v>
      </c>
      <c r="E189" s="218">
        <v>200</v>
      </c>
      <c r="F189" s="215">
        <v>360</v>
      </c>
      <c r="G189" s="211">
        <v>0</v>
      </c>
      <c r="H189" s="212">
        <v>0</v>
      </c>
      <c r="J189" s="39"/>
    </row>
    <row r="190" spans="1:12" ht="15.75">
      <c r="A190" s="56" t="s">
        <v>198</v>
      </c>
      <c r="B190" s="51" t="s">
        <v>92</v>
      </c>
      <c r="C190" s="51" t="s">
        <v>93</v>
      </c>
      <c r="D190" s="51"/>
      <c r="E190" s="50"/>
      <c r="F190" s="53">
        <f>F191+F222</f>
        <v>219921.76200000005</v>
      </c>
      <c r="G190" s="170">
        <f t="shared" ref="G190:H190" si="61">G191+G222</f>
        <v>158718.90000000002</v>
      </c>
      <c r="H190" s="170">
        <f t="shared" si="61"/>
        <v>154515.09999999998</v>
      </c>
    </row>
    <row r="191" spans="1:12" ht="47.25">
      <c r="A191" s="14" t="s">
        <v>271</v>
      </c>
      <c r="B191" s="51" t="s">
        <v>92</v>
      </c>
      <c r="C191" s="51" t="s">
        <v>93</v>
      </c>
      <c r="D191" s="51" t="s">
        <v>130</v>
      </c>
      <c r="E191" s="50"/>
      <c r="F191" s="53">
        <f>F192</f>
        <v>219891.76200000005</v>
      </c>
      <c r="G191" s="170">
        <f t="shared" ref="G191:H191" si="62">G192</f>
        <v>158718.90000000002</v>
      </c>
      <c r="H191" s="170">
        <f t="shared" si="62"/>
        <v>154515.09999999998</v>
      </c>
    </row>
    <row r="192" spans="1:12" ht="31.5">
      <c r="A192" s="15" t="s">
        <v>188</v>
      </c>
      <c r="B192" s="51" t="s">
        <v>92</v>
      </c>
      <c r="C192" s="51" t="s">
        <v>93</v>
      </c>
      <c r="D192" s="51" t="s">
        <v>132</v>
      </c>
      <c r="E192" s="50"/>
      <c r="F192" s="53">
        <f>F193+F219</f>
        <v>219891.76200000005</v>
      </c>
      <c r="G192" s="170">
        <f t="shared" ref="G192:H192" si="63">G193+G219</f>
        <v>158718.90000000002</v>
      </c>
      <c r="H192" s="170">
        <f t="shared" si="63"/>
        <v>154515.09999999998</v>
      </c>
    </row>
    <row r="193" spans="1:23" ht="31.5">
      <c r="A193" s="15" t="s">
        <v>199</v>
      </c>
      <c r="B193" s="51" t="s">
        <v>92</v>
      </c>
      <c r="C193" s="51" t="s">
        <v>93</v>
      </c>
      <c r="D193" s="51" t="s">
        <v>200</v>
      </c>
      <c r="E193" s="50"/>
      <c r="F193" s="53">
        <f>F196+F197+F198+F200+F203+F204+F206+F207+F208+F209+F194+F195+F202+F199+F210+F211+F212+F205+F201</f>
        <v>218341.95200000005</v>
      </c>
      <c r="G193" s="170">
        <f t="shared" ref="G193:H193" si="64">G196+G197+G198+G200+G203+G204+G206+G207+G208+G209+G194+G195+G202+G199+G210+G211+G212+G205+G201</f>
        <v>158718.90000000002</v>
      </c>
      <c r="H193" s="170">
        <f t="shared" si="64"/>
        <v>154515.09999999998</v>
      </c>
    </row>
    <row r="194" spans="1:23" ht="57" customHeight="1">
      <c r="A194" s="16" t="s">
        <v>417</v>
      </c>
      <c r="B194" s="51" t="s">
        <v>92</v>
      </c>
      <c r="C194" s="51" t="s">
        <v>93</v>
      </c>
      <c r="D194" s="21" t="s">
        <v>335</v>
      </c>
      <c r="E194" s="50">
        <v>200</v>
      </c>
      <c r="F194" s="215">
        <v>101.315</v>
      </c>
      <c r="G194" s="126">
        <v>101.3</v>
      </c>
      <c r="H194" s="126">
        <v>101.3</v>
      </c>
      <c r="W194" s="2"/>
    </row>
    <row r="195" spans="1:23" ht="93" customHeight="1">
      <c r="A195" s="16" t="s">
        <v>542</v>
      </c>
      <c r="B195" s="51" t="s">
        <v>92</v>
      </c>
      <c r="C195" s="51" t="s">
        <v>93</v>
      </c>
      <c r="D195" s="205" t="s">
        <v>543</v>
      </c>
      <c r="E195" s="50">
        <v>200</v>
      </c>
      <c r="F195" s="53">
        <v>277.38</v>
      </c>
      <c r="G195" s="47">
        <v>0</v>
      </c>
      <c r="H195" s="48">
        <v>0</v>
      </c>
      <c r="W195" s="2"/>
    </row>
    <row r="196" spans="1:23" ht="244.5" customHeight="1">
      <c r="A196" s="15" t="s">
        <v>201</v>
      </c>
      <c r="B196" s="51" t="s">
        <v>92</v>
      </c>
      <c r="C196" s="51" t="s">
        <v>93</v>
      </c>
      <c r="D196" s="51" t="s">
        <v>202</v>
      </c>
      <c r="E196" s="50">
        <v>100</v>
      </c>
      <c r="F196" s="53">
        <v>109409.3</v>
      </c>
      <c r="G196" s="47">
        <v>114197.8</v>
      </c>
      <c r="H196" s="48">
        <v>121617.3</v>
      </c>
      <c r="I196" s="39">
        <f>F196+F197</f>
        <v>114295.7</v>
      </c>
      <c r="J196" s="39"/>
      <c r="L196" s="4"/>
    </row>
    <row r="197" spans="1:23" ht="165" customHeight="1">
      <c r="A197" s="56" t="s">
        <v>203</v>
      </c>
      <c r="B197" s="51" t="s">
        <v>92</v>
      </c>
      <c r="C197" s="51" t="s">
        <v>93</v>
      </c>
      <c r="D197" s="51" t="s">
        <v>202</v>
      </c>
      <c r="E197" s="50">
        <v>200</v>
      </c>
      <c r="F197" s="53">
        <v>4886.3999999999996</v>
      </c>
      <c r="G197" s="47">
        <v>4758.2</v>
      </c>
      <c r="H197" s="48">
        <v>5067.3999999999996</v>
      </c>
      <c r="I197" s="39"/>
    </row>
    <row r="198" spans="1:23" ht="90" customHeight="1">
      <c r="A198" s="29" t="s">
        <v>418</v>
      </c>
      <c r="B198" s="51" t="s">
        <v>92</v>
      </c>
      <c r="C198" s="51" t="s">
        <v>93</v>
      </c>
      <c r="D198" s="51" t="s">
        <v>272</v>
      </c>
      <c r="E198" s="50">
        <v>200</v>
      </c>
      <c r="F198" s="53">
        <v>670.7</v>
      </c>
      <c r="G198" s="47">
        <v>698.1</v>
      </c>
      <c r="H198" s="48">
        <v>726.6</v>
      </c>
    </row>
    <row r="199" spans="1:23" ht="108.75" customHeight="1">
      <c r="A199" s="29" t="s">
        <v>419</v>
      </c>
      <c r="B199" s="51" t="s">
        <v>92</v>
      </c>
      <c r="C199" s="51" t="s">
        <v>93</v>
      </c>
      <c r="D199" s="51" t="s">
        <v>272</v>
      </c>
      <c r="E199" s="50">
        <v>200</v>
      </c>
      <c r="F199" s="53">
        <v>670.7</v>
      </c>
      <c r="G199" s="47">
        <v>698.1</v>
      </c>
      <c r="H199" s="48">
        <v>726.6</v>
      </c>
    </row>
    <row r="200" spans="1:23" ht="93" customHeight="1">
      <c r="A200" s="16" t="s">
        <v>540</v>
      </c>
      <c r="B200" s="204" t="s">
        <v>92</v>
      </c>
      <c r="C200" s="204" t="s">
        <v>93</v>
      </c>
      <c r="D200" s="205" t="s">
        <v>541</v>
      </c>
      <c r="E200" s="206">
        <v>200</v>
      </c>
      <c r="F200" s="215">
        <v>35810.447</v>
      </c>
      <c r="G200" s="47">
        <v>0</v>
      </c>
      <c r="H200" s="48">
        <v>0</v>
      </c>
      <c r="J200" s="39"/>
    </row>
    <row r="201" spans="1:23" ht="84.75" customHeight="1">
      <c r="A201" s="29" t="s">
        <v>420</v>
      </c>
      <c r="B201" s="58" t="s">
        <v>92</v>
      </c>
      <c r="C201" s="58" t="s">
        <v>93</v>
      </c>
      <c r="D201" s="21" t="s">
        <v>398</v>
      </c>
      <c r="E201" s="59">
        <v>200</v>
      </c>
      <c r="F201" s="126">
        <v>8861.9500000000007</v>
      </c>
      <c r="G201" s="62">
        <v>12800</v>
      </c>
      <c r="H201" s="63">
        <v>0</v>
      </c>
      <c r="J201" s="39"/>
    </row>
    <row r="202" spans="1:23" ht="72.75" customHeight="1">
      <c r="A202" s="29" t="s">
        <v>421</v>
      </c>
      <c r="B202" s="51" t="s">
        <v>92</v>
      </c>
      <c r="C202" s="51" t="s">
        <v>93</v>
      </c>
      <c r="D202" s="21" t="s">
        <v>449</v>
      </c>
      <c r="E202" s="50">
        <v>200</v>
      </c>
      <c r="F202" s="126">
        <v>4780.75</v>
      </c>
      <c r="G202" s="126">
        <v>4831.96</v>
      </c>
      <c r="H202" s="126">
        <v>4977.96</v>
      </c>
    </row>
    <row r="203" spans="1:23" ht="95.25" customHeight="1">
      <c r="A203" s="17" t="s">
        <v>205</v>
      </c>
      <c r="B203" s="51" t="s">
        <v>92</v>
      </c>
      <c r="C203" s="51" t="s">
        <v>93</v>
      </c>
      <c r="D203" s="51" t="s">
        <v>204</v>
      </c>
      <c r="E203" s="50">
        <v>200</v>
      </c>
      <c r="F203" s="224">
        <v>40036.019999999997</v>
      </c>
      <c r="G203" s="224">
        <v>10534.24</v>
      </c>
      <c r="H203" s="224">
        <v>10608.14</v>
      </c>
      <c r="I203" s="39"/>
      <c r="J203" s="39"/>
    </row>
    <row r="204" spans="1:23" ht="14.25" hidden="1" customHeight="1">
      <c r="A204" s="17" t="s">
        <v>206</v>
      </c>
      <c r="B204" s="51" t="s">
        <v>92</v>
      </c>
      <c r="C204" s="51" t="s">
        <v>93</v>
      </c>
      <c r="D204" s="51" t="s">
        <v>204</v>
      </c>
      <c r="E204" s="50">
        <v>400</v>
      </c>
      <c r="F204" s="228"/>
      <c r="G204" s="228"/>
      <c r="H204" s="228"/>
    </row>
    <row r="205" spans="1:23" ht="93" hidden="1" customHeight="1">
      <c r="A205" s="17" t="s">
        <v>385</v>
      </c>
      <c r="B205" s="51" t="s">
        <v>92</v>
      </c>
      <c r="C205" s="51" t="s">
        <v>93</v>
      </c>
      <c r="D205" s="51" t="s">
        <v>384</v>
      </c>
      <c r="E205" s="50">
        <v>200</v>
      </c>
      <c r="F205" s="49"/>
      <c r="G205" s="54">
        <v>0</v>
      </c>
      <c r="H205" s="49">
        <v>0</v>
      </c>
    </row>
    <row r="206" spans="1:23" ht="74.25" customHeight="1">
      <c r="A206" s="17" t="s">
        <v>207</v>
      </c>
      <c r="B206" s="51" t="s">
        <v>92</v>
      </c>
      <c r="C206" s="51" t="s">
        <v>93</v>
      </c>
      <c r="D206" s="51" t="s">
        <v>204</v>
      </c>
      <c r="E206" s="50">
        <v>800</v>
      </c>
      <c r="F206" s="53">
        <v>1121.6400000000001</v>
      </c>
      <c r="G206" s="47">
        <v>724.8</v>
      </c>
      <c r="H206" s="48">
        <v>724.8</v>
      </c>
    </row>
    <row r="207" spans="1:23" ht="97.5" customHeight="1">
      <c r="A207" s="29" t="s">
        <v>553</v>
      </c>
      <c r="B207" s="216" t="s">
        <v>92</v>
      </c>
      <c r="C207" s="216" t="s">
        <v>93</v>
      </c>
      <c r="D207" s="217" t="s">
        <v>208</v>
      </c>
      <c r="E207" s="218">
        <v>200</v>
      </c>
      <c r="F207" s="215">
        <v>50</v>
      </c>
      <c r="G207" s="47"/>
      <c r="H207" s="48"/>
    </row>
    <row r="208" spans="1:23" ht="0.75" customHeight="1">
      <c r="A208" s="17" t="s">
        <v>487</v>
      </c>
      <c r="B208" s="51" t="s">
        <v>92</v>
      </c>
      <c r="C208" s="51" t="s">
        <v>93</v>
      </c>
      <c r="D208" s="51" t="s">
        <v>488</v>
      </c>
      <c r="E208" s="50">
        <v>200</v>
      </c>
      <c r="F208" s="53"/>
      <c r="G208" s="47"/>
      <c r="H208" s="48"/>
    </row>
    <row r="209" spans="1:23" ht="94.5" customHeight="1">
      <c r="A209" s="29" t="s">
        <v>544</v>
      </c>
      <c r="B209" s="51" t="s">
        <v>92</v>
      </c>
      <c r="C209" s="51" t="s">
        <v>93</v>
      </c>
      <c r="D209" s="208" t="s">
        <v>384</v>
      </c>
      <c r="E209" s="138">
        <v>200</v>
      </c>
      <c r="F209" s="53">
        <v>388.5</v>
      </c>
      <c r="G209" s="47"/>
      <c r="H209" s="48"/>
    </row>
    <row r="210" spans="1:23" ht="192" customHeight="1">
      <c r="A210" s="29" t="s">
        <v>423</v>
      </c>
      <c r="B210" s="19" t="s">
        <v>92</v>
      </c>
      <c r="C210" s="19" t="s">
        <v>93</v>
      </c>
      <c r="D210" s="21" t="s">
        <v>422</v>
      </c>
      <c r="E210" s="20">
        <v>100</v>
      </c>
      <c r="F210" s="49">
        <v>9374.4</v>
      </c>
      <c r="G210" s="47">
        <v>9374.4</v>
      </c>
      <c r="H210" s="48">
        <v>9965</v>
      </c>
    </row>
    <row r="211" spans="1:23" ht="78.75" customHeight="1">
      <c r="A211" s="29" t="s">
        <v>456</v>
      </c>
      <c r="B211" s="19" t="s">
        <v>92</v>
      </c>
      <c r="C211" s="19" t="s">
        <v>93</v>
      </c>
      <c r="D211" s="21" t="s">
        <v>353</v>
      </c>
      <c r="E211" s="20">
        <v>200</v>
      </c>
      <c r="F211" s="49">
        <v>1902.45</v>
      </c>
      <c r="G211" s="47">
        <v>0</v>
      </c>
      <c r="H211" s="48">
        <v>0</v>
      </c>
    </row>
    <row r="212" spans="1:23" ht="89.25" hidden="1" customHeight="1">
      <c r="A212" s="29" t="s">
        <v>375</v>
      </c>
      <c r="B212" s="19" t="s">
        <v>92</v>
      </c>
      <c r="C212" s="19" t="s">
        <v>93</v>
      </c>
      <c r="D212" s="21" t="s">
        <v>208</v>
      </c>
      <c r="E212" s="20">
        <v>200</v>
      </c>
      <c r="F212" s="49"/>
      <c r="G212" s="54">
        <v>0</v>
      </c>
      <c r="H212" s="49">
        <v>0</v>
      </c>
    </row>
    <row r="213" spans="1:23" ht="39.75" hidden="1" customHeight="1">
      <c r="A213" s="29" t="s">
        <v>354</v>
      </c>
      <c r="B213" s="19" t="s">
        <v>92</v>
      </c>
      <c r="C213" s="19" t="s">
        <v>93</v>
      </c>
      <c r="D213" s="21" t="s">
        <v>356</v>
      </c>
      <c r="E213" s="20"/>
      <c r="F213" s="49">
        <f>F214+F215</f>
        <v>0</v>
      </c>
      <c r="G213" s="54">
        <f>G214+G215</f>
        <v>0</v>
      </c>
      <c r="H213" s="49">
        <f>H214+H215</f>
        <v>0</v>
      </c>
    </row>
    <row r="214" spans="1:23" ht="129" hidden="1" customHeight="1">
      <c r="A214" s="17" t="s">
        <v>465</v>
      </c>
      <c r="B214" s="19" t="s">
        <v>92</v>
      </c>
      <c r="C214" s="19" t="s">
        <v>93</v>
      </c>
      <c r="D214" s="21" t="s">
        <v>356</v>
      </c>
      <c r="E214" s="20">
        <v>200</v>
      </c>
      <c r="F214" s="129"/>
      <c r="G214" s="129"/>
      <c r="H214" s="129"/>
    </row>
    <row r="215" spans="1:23" ht="1.5" hidden="1" customHeight="1">
      <c r="A215" s="29" t="s">
        <v>355</v>
      </c>
      <c r="B215" s="19" t="s">
        <v>92</v>
      </c>
      <c r="C215" s="19" t="s">
        <v>93</v>
      </c>
      <c r="D215" s="21" t="s">
        <v>356</v>
      </c>
      <c r="E215" s="20">
        <v>200</v>
      </c>
      <c r="F215" s="49">
        <v>0</v>
      </c>
      <c r="G215" s="54">
        <v>0</v>
      </c>
      <c r="H215" s="49">
        <v>0</v>
      </c>
    </row>
    <row r="216" spans="1:23" ht="31.5" hidden="1">
      <c r="A216" s="29" t="s">
        <v>389</v>
      </c>
      <c r="B216" s="19" t="s">
        <v>92</v>
      </c>
      <c r="C216" s="19" t="s">
        <v>93</v>
      </c>
      <c r="D216" s="21" t="s">
        <v>388</v>
      </c>
      <c r="E216" s="20"/>
      <c r="F216" s="49">
        <f>F218+F217</f>
        <v>0</v>
      </c>
      <c r="G216" s="79">
        <f>G218+G217</f>
        <v>0</v>
      </c>
      <c r="H216" s="49">
        <f t="shared" ref="H216" si="65">H217</f>
        <v>0</v>
      </c>
    </row>
    <row r="217" spans="1:23" ht="54" hidden="1" customHeight="1">
      <c r="A217" s="29" t="s">
        <v>457</v>
      </c>
      <c r="B217" s="19" t="s">
        <v>92</v>
      </c>
      <c r="C217" s="19" t="s">
        <v>93</v>
      </c>
      <c r="D217" s="21" t="s">
        <v>388</v>
      </c>
      <c r="E217" s="20"/>
      <c r="F217" s="126"/>
      <c r="G217" s="126"/>
      <c r="H217" s="126"/>
    </row>
    <row r="218" spans="1:23" ht="0.75" customHeight="1">
      <c r="A218" s="29" t="s">
        <v>394</v>
      </c>
      <c r="B218" s="19" t="s">
        <v>92</v>
      </c>
      <c r="C218" s="19" t="s">
        <v>93</v>
      </c>
      <c r="D218" s="21" t="s">
        <v>388</v>
      </c>
      <c r="E218" s="20">
        <v>200</v>
      </c>
      <c r="F218" s="49"/>
      <c r="G218" s="54"/>
      <c r="H218" s="49"/>
    </row>
    <row r="219" spans="1:23" ht="40.5" customHeight="1">
      <c r="A219" s="29" t="s">
        <v>405</v>
      </c>
      <c r="B219" s="19" t="s">
        <v>92</v>
      </c>
      <c r="C219" s="19" t="s">
        <v>93</v>
      </c>
      <c r="D219" s="21" t="s">
        <v>408</v>
      </c>
      <c r="E219" s="20"/>
      <c r="F219" s="79">
        <f t="shared" ref="F219:H219" si="66">F220+F221</f>
        <v>1549.81</v>
      </c>
      <c r="G219" s="115">
        <f t="shared" si="66"/>
        <v>0</v>
      </c>
      <c r="H219" s="115">
        <f t="shared" si="66"/>
        <v>0</v>
      </c>
    </row>
    <row r="220" spans="1:23" ht="63.75" customHeight="1">
      <c r="A220" s="29" t="s">
        <v>458</v>
      </c>
      <c r="B220" s="19" t="s">
        <v>92</v>
      </c>
      <c r="C220" s="19" t="s">
        <v>93</v>
      </c>
      <c r="D220" s="21" t="s">
        <v>408</v>
      </c>
      <c r="E220" s="20">
        <v>200</v>
      </c>
      <c r="F220" s="79">
        <v>1549.81</v>
      </c>
      <c r="G220" s="128"/>
      <c r="H220" s="79"/>
    </row>
    <row r="221" spans="1:23" ht="0.75" hidden="1" customHeight="1">
      <c r="A221" s="29" t="s">
        <v>407</v>
      </c>
      <c r="B221" s="19" t="s">
        <v>92</v>
      </c>
      <c r="C221" s="19" t="s">
        <v>93</v>
      </c>
      <c r="D221" s="21" t="s">
        <v>408</v>
      </c>
      <c r="E221" s="20">
        <v>200</v>
      </c>
      <c r="F221" s="79"/>
      <c r="G221" s="79"/>
      <c r="H221" s="79"/>
    </row>
    <row r="222" spans="1:23" ht="94.5">
      <c r="A222" s="16" t="s">
        <v>274</v>
      </c>
      <c r="B222" s="51" t="s">
        <v>92</v>
      </c>
      <c r="C222" s="51" t="s">
        <v>93</v>
      </c>
      <c r="D222" s="51" t="s">
        <v>273</v>
      </c>
      <c r="E222" s="50"/>
      <c r="F222" s="53">
        <f>F223</f>
        <v>30</v>
      </c>
      <c r="G222" s="52">
        <f t="shared" ref="G222:H222" si="67">G223</f>
        <v>0</v>
      </c>
      <c r="H222" s="53">
        <f t="shared" si="67"/>
        <v>0</v>
      </c>
    </row>
    <row r="223" spans="1:23" ht="63">
      <c r="A223" s="16" t="s">
        <v>464</v>
      </c>
      <c r="B223" s="19" t="s">
        <v>92</v>
      </c>
      <c r="C223" s="19" t="s">
        <v>93</v>
      </c>
      <c r="D223" s="19" t="s">
        <v>275</v>
      </c>
      <c r="E223" s="20">
        <v>200</v>
      </c>
      <c r="F223" s="53">
        <v>30</v>
      </c>
      <c r="G223" s="47">
        <v>0</v>
      </c>
      <c r="H223" s="48">
        <v>0</v>
      </c>
    </row>
    <row r="224" spans="1:23" ht="31.5">
      <c r="A224" s="16" t="s">
        <v>81</v>
      </c>
      <c r="B224" s="51" t="s">
        <v>92</v>
      </c>
      <c r="C224" s="51" t="s">
        <v>87</v>
      </c>
      <c r="D224" s="51"/>
      <c r="E224" s="50"/>
      <c r="F224" s="53">
        <f>F225+F232</f>
        <v>24661.799999999996</v>
      </c>
      <c r="G224" s="52">
        <f t="shared" ref="G224:H224" si="68">G225+G232</f>
        <v>19308.559999999998</v>
      </c>
      <c r="H224" s="53">
        <f t="shared" si="68"/>
        <v>19463.96</v>
      </c>
      <c r="W224" s="2"/>
    </row>
    <row r="225" spans="1:10" ht="47.25">
      <c r="A225" s="17" t="s">
        <v>209</v>
      </c>
      <c r="B225" s="51" t="s">
        <v>92</v>
      </c>
      <c r="C225" s="51" t="s">
        <v>87</v>
      </c>
      <c r="D225" s="51" t="s">
        <v>210</v>
      </c>
      <c r="E225" s="50"/>
      <c r="F225" s="53">
        <f>F226+F228+F229+F230+F227+F231</f>
        <v>19656.879999999997</v>
      </c>
      <c r="G225" s="52">
        <f t="shared" ref="G225:H225" si="69">G226+G228+G229+G230+G227+G231</f>
        <v>15113.66</v>
      </c>
      <c r="H225" s="53">
        <f t="shared" si="69"/>
        <v>15268.66</v>
      </c>
    </row>
    <row r="226" spans="1:10" ht="156.75" customHeight="1">
      <c r="A226" s="17" t="s">
        <v>211</v>
      </c>
      <c r="B226" s="51" t="s">
        <v>92</v>
      </c>
      <c r="C226" s="51" t="s">
        <v>87</v>
      </c>
      <c r="D226" s="51" t="s">
        <v>212</v>
      </c>
      <c r="E226" s="50">
        <v>100</v>
      </c>
      <c r="F226" s="53">
        <v>14786.5</v>
      </c>
      <c r="G226" s="47">
        <v>14698.06</v>
      </c>
      <c r="H226" s="48">
        <v>14845.16</v>
      </c>
      <c r="J226" s="39"/>
    </row>
    <row r="227" spans="1:10" ht="1.5" hidden="1" customHeight="1">
      <c r="A227" s="17" t="s">
        <v>213</v>
      </c>
      <c r="B227" s="51" t="s">
        <v>92</v>
      </c>
      <c r="C227" s="51" t="s">
        <v>87</v>
      </c>
      <c r="D227" s="139" t="s">
        <v>472</v>
      </c>
      <c r="E227" s="50">
        <v>200</v>
      </c>
      <c r="F227" s="53"/>
      <c r="G227" s="47">
        <v>0</v>
      </c>
      <c r="H227" s="48">
        <v>0</v>
      </c>
      <c r="J227" s="39"/>
    </row>
    <row r="228" spans="1:10" ht="84.75" customHeight="1">
      <c r="A228" s="17" t="s">
        <v>213</v>
      </c>
      <c r="B228" s="51" t="s">
        <v>92</v>
      </c>
      <c r="C228" s="51" t="s">
        <v>87</v>
      </c>
      <c r="D228" s="51" t="s">
        <v>212</v>
      </c>
      <c r="E228" s="50">
        <v>200</v>
      </c>
      <c r="F228" s="53">
        <v>2008.76</v>
      </c>
      <c r="G228" s="47">
        <v>415.6</v>
      </c>
      <c r="H228" s="48">
        <v>423.5</v>
      </c>
    </row>
    <row r="229" spans="1:10" ht="45.75" customHeight="1">
      <c r="A229" s="17" t="s">
        <v>343</v>
      </c>
      <c r="B229" s="51" t="s">
        <v>92</v>
      </c>
      <c r="C229" s="51" t="s">
        <v>87</v>
      </c>
      <c r="D229" s="51" t="s">
        <v>212</v>
      </c>
      <c r="E229" s="50">
        <v>800</v>
      </c>
      <c r="F229" s="53">
        <v>2829.62</v>
      </c>
      <c r="G229" s="47">
        <v>0</v>
      </c>
      <c r="H229" s="48">
        <v>0</v>
      </c>
    </row>
    <row r="230" spans="1:10" ht="13.5" hidden="1" customHeight="1">
      <c r="A230" s="17" t="s">
        <v>489</v>
      </c>
      <c r="B230" s="51" t="s">
        <v>92</v>
      </c>
      <c r="C230" s="51" t="s">
        <v>87</v>
      </c>
      <c r="D230" s="51" t="s">
        <v>214</v>
      </c>
      <c r="E230" s="50">
        <v>200</v>
      </c>
      <c r="F230" s="53"/>
      <c r="G230" s="47"/>
      <c r="H230" s="48"/>
    </row>
    <row r="231" spans="1:10" ht="82.5" customHeight="1">
      <c r="A231" s="17" t="s">
        <v>490</v>
      </c>
      <c r="B231" s="19" t="s">
        <v>92</v>
      </c>
      <c r="C231" s="19" t="s">
        <v>87</v>
      </c>
      <c r="D231" s="217" t="s">
        <v>472</v>
      </c>
      <c r="E231" s="20">
        <v>200</v>
      </c>
      <c r="F231" s="49">
        <v>32</v>
      </c>
      <c r="G231" s="54">
        <v>0</v>
      </c>
      <c r="H231" s="49">
        <v>0</v>
      </c>
    </row>
    <row r="232" spans="1:10" ht="63">
      <c r="A232" s="14" t="s">
        <v>277</v>
      </c>
      <c r="B232" s="51" t="s">
        <v>92</v>
      </c>
      <c r="C232" s="51" t="s">
        <v>87</v>
      </c>
      <c r="D232" s="51" t="s">
        <v>216</v>
      </c>
      <c r="E232" s="50"/>
      <c r="F232" s="53">
        <f>F233</f>
        <v>5004.92</v>
      </c>
      <c r="G232" s="52">
        <f t="shared" ref="G232:H232" si="70">G233</f>
        <v>4194.8999999999996</v>
      </c>
      <c r="H232" s="53">
        <f t="shared" si="70"/>
        <v>4195.3</v>
      </c>
    </row>
    <row r="233" spans="1:10" ht="31.5">
      <c r="A233" s="15" t="s">
        <v>217</v>
      </c>
      <c r="B233" s="51" t="s">
        <v>92</v>
      </c>
      <c r="C233" s="51" t="s">
        <v>87</v>
      </c>
      <c r="D233" s="51" t="s">
        <v>218</v>
      </c>
      <c r="E233" s="50"/>
      <c r="F233" s="53">
        <f>F234+F235+F236+F240+F241+F239</f>
        <v>5004.92</v>
      </c>
      <c r="G233" s="52">
        <f>G234+G235+G239+G242</f>
        <v>4194.8999999999996</v>
      </c>
      <c r="H233" s="52">
        <f>H234+H235+H239+H242</f>
        <v>4195.3</v>
      </c>
    </row>
    <row r="234" spans="1:10" ht="148.5" customHeight="1">
      <c r="A234" s="15" t="s">
        <v>319</v>
      </c>
      <c r="B234" s="51" t="s">
        <v>92</v>
      </c>
      <c r="C234" s="51" t="s">
        <v>87</v>
      </c>
      <c r="D234" s="51" t="s">
        <v>219</v>
      </c>
      <c r="E234" s="50">
        <v>100</v>
      </c>
      <c r="F234" s="53">
        <v>4024.83</v>
      </c>
      <c r="G234" s="47">
        <v>3991</v>
      </c>
      <c r="H234" s="48">
        <v>3991</v>
      </c>
      <c r="I234" s="39"/>
    </row>
    <row r="235" spans="1:10" ht="77.25" customHeight="1">
      <c r="A235" s="15" t="s">
        <v>220</v>
      </c>
      <c r="B235" s="51" t="s">
        <v>92</v>
      </c>
      <c r="C235" s="51" t="s">
        <v>87</v>
      </c>
      <c r="D235" s="51" t="s">
        <v>219</v>
      </c>
      <c r="E235" s="50">
        <v>200</v>
      </c>
      <c r="F235" s="53">
        <v>899.77</v>
      </c>
      <c r="G235" s="47">
        <v>203.9</v>
      </c>
      <c r="H235" s="48">
        <v>204.3</v>
      </c>
    </row>
    <row r="236" spans="1:10" ht="81.75" customHeight="1">
      <c r="A236" s="15" t="s">
        <v>220</v>
      </c>
      <c r="B236" s="51" t="s">
        <v>92</v>
      </c>
      <c r="C236" s="51" t="s">
        <v>87</v>
      </c>
      <c r="D236" s="139" t="s">
        <v>473</v>
      </c>
      <c r="E236" s="50">
        <v>200</v>
      </c>
      <c r="F236" s="53">
        <v>0</v>
      </c>
      <c r="G236" s="47">
        <v>0</v>
      </c>
      <c r="H236" s="48">
        <v>0</v>
      </c>
    </row>
    <row r="237" spans="1:10" ht="0.75" customHeight="1">
      <c r="A237" s="29" t="s">
        <v>358</v>
      </c>
      <c r="B237" s="19" t="s">
        <v>92</v>
      </c>
      <c r="C237" s="19" t="s">
        <v>87</v>
      </c>
      <c r="D237" s="21" t="s">
        <v>360</v>
      </c>
      <c r="E237" s="20"/>
      <c r="F237" s="49">
        <f>F238+F239</f>
        <v>80.319999999999993</v>
      </c>
      <c r="G237" s="54">
        <f t="shared" ref="G237:H237" si="71">G238+G239</f>
        <v>0</v>
      </c>
      <c r="H237" s="49">
        <f t="shared" si="71"/>
        <v>0</v>
      </c>
    </row>
    <row r="238" spans="1:10" ht="15" hidden="1" customHeight="1">
      <c r="A238" s="29" t="s">
        <v>359</v>
      </c>
      <c r="B238" s="19" t="s">
        <v>92</v>
      </c>
      <c r="C238" s="19" t="s">
        <v>87</v>
      </c>
      <c r="D238" s="21" t="s">
        <v>360</v>
      </c>
      <c r="E238" s="20">
        <v>200</v>
      </c>
      <c r="F238" s="49">
        <v>0</v>
      </c>
      <c r="G238" s="54">
        <v>0</v>
      </c>
      <c r="H238" s="49">
        <v>0</v>
      </c>
    </row>
    <row r="239" spans="1:10" ht="93" customHeight="1">
      <c r="A239" s="15" t="s">
        <v>220</v>
      </c>
      <c r="B239" s="19" t="s">
        <v>92</v>
      </c>
      <c r="C239" s="19" t="s">
        <v>87</v>
      </c>
      <c r="D239" s="208" t="s">
        <v>554</v>
      </c>
      <c r="E239" s="20">
        <v>200</v>
      </c>
      <c r="F239" s="49">
        <v>80.319999999999993</v>
      </c>
      <c r="G239" s="54">
        <v>0</v>
      </c>
      <c r="H239" s="49">
        <v>0</v>
      </c>
    </row>
    <row r="240" spans="1:10" ht="24" customHeight="1">
      <c r="A240" s="29" t="s">
        <v>395</v>
      </c>
      <c r="B240" s="58" t="s">
        <v>92</v>
      </c>
      <c r="C240" s="58" t="s">
        <v>87</v>
      </c>
      <c r="D240" s="21" t="s">
        <v>397</v>
      </c>
      <c r="E240" s="59">
        <v>200</v>
      </c>
      <c r="F240" s="61">
        <v>0</v>
      </c>
      <c r="G240" s="60">
        <v>0</v>
      </c>
      <c r="H240" s="61">
        <v>0</v>
      </c>
    </row>
    <row r="241" spans="1:23" ht="17.25" customHeight="1">
      <c r="A241" s="29" t="s">
        <v>396</v>
      </c>
      <c r="B241" s="58" t="s">
        <v>92</v>
      </c>
      <c r="C241" s="58" t="s">
        <v>87</v>
      </c>
      <c r="D241" s="21" t="s">
        <v>397</v>
      </c>
      <c r="E241" s="59">
        <v>200</v>
      </c>
      <c r="F241" s="61">
        <v>0</v>
      </c>
      <c r="G241" s="60">
        <v>0</v>
      </c>
      <c r="H241" s="61">
        <v>0</v>
      </c>
    </row>
    <row r="242" spans="1:23" ht="15.75" customHeight="1">
      <c r="A242" s="16" t="s">
        <v>369</v>
      </c>
      <c r="B242" s="51" t="s">
        <v>92</v>
      </c>
      <c r="C242" s="51" t="s">
        <v>87</v>
      </c>
      <c r="D242" s="51" t="s">
        <v>17</v>
      </c>
      <c r="E242" s="50"/>
      <c r="F242" s="53"/>
      <c r="G242" s="52"/>
      <c r="H242" s="52"/>
    </row>
    <row r="243" spans="1:23" ht="13.5" hidden="1" customHeight="1">
      <c r="A243" s="16" t="s">
        <v>276</v>
      </c>
      <c r="B243" s="51" t="s">
        <v>92</v>
      </c>
      <c r="C243" s="51" t="s">
        <v>87</v>
      </c>
      <c r="D243" s="51" t="s">
        <v>17</v>
      </c>
      <c r="E243" s="50">
        <v>200</v>
      </c>
      <c r="F243" s="53"/>
      <c r="G243" s="47"/>
      <c r="H243" s="48"/>
    </row>
    <row r="244" spans="1:23" ht="12.75">
      <c r="A244" s="253" t="s">
        <v>221</v>
      </c>
      <c r="B244" s="240" t="s">
        <v>92</v>
      </c>
      <c r="C244" s="240" t="s">
        <v>92</v>
      </c>
      <c r="D244" s="240"/>
      <c r="E244" s="239"/>
      <c r="F244" s="243">
        <f>F246+F259+F255</f>
        <v>3321.29</v>
      </c>
      <c r="G244" s="244">
        <f t="shared" ref="G244:H244" si="72">G246+G259+G255</f>
        <v>2526.4</v>
      </c>
      <c r="H244" s="243">
        <f t="shared" si="72"/>
        <v>2627.7</v>
      </c>
    </row>
    <row r="245" spans="1:23" ht="19.5" customHeight="1">
      <c r="A245" s="253"/>
      <c r="B245" s="240"/>
      <c r="C245" s="240"/>
      <c r="D245" s="240"/>
      <c r="E245" s="239"/>
      <c r="F245" s="243"/>
      <c r="G245" s="244"/>
      <c r="H245" s="243"/>
    </row>
    <row r="246" spans="1:23" ht="49.5" customHeight="1">
      <c r="A246" s="25" t="s">
        <v>261</v>
      </c>
      <c r="B246" s="51" t="s">
        <v>92</v>
      </c>
      <c r="C246" s="51" t="s">
        <v>92</v>
      </c>
      <c r="D246" s="51" t="s">
        <v>130</v>
      </c>
      <c r="E246" s="50"/>
      <c r="F246" s="53">
        <f>F247</f>
        <v>3081.29</v>
      </c>
      <c r="G246" s="52">
        <f t="shared" ref="G246:H247" si="73">G247</f>
        <v>2516.4</v>
      </c>
      <c r="H246" s="53">
        <f t="shared" si="73"/>
        <v>2617.6999999999998</v>
      </c>
    </row>
    <row r="247" spans="1:23" ht="71.25" customHeight="1">
      <c r="A247" s="17" t="s">
        <v>223</v>
      </c>
      <c r="B247" s="51" t="s">
        <v>92</v>
      </c>
      <c r="C247" s="51" t="s">
        <v>92</v>
      </c>
      <c r="D247" s="51" t="s">
        <v>224</v>
      </c>
      <c r="E247" s="50"/>
      <c r="F247" s="53">
        <f>F248</f>
        <v>3081.29</v>
      </c>
      <c r="G247" s="52">
        <f t="shared" si="73"/>
        <v>2516.4</v>
      </c>
      <c r="H247" s="53">
        <f t="shared" si="73"/>
        <v>2617.6999999999998</v>
      </c>
    </row>
    <row r="248" spans="1:23" ht="54" customHeight="1">
      <c r="A248" s="17" t="s">
        <v>225</v>
      </c>
      <c r="B248" s="51" t="s">
        <v>92</v>
      </c>
      <c r="C248" s="51" t="s">
        <v>92</v>
      </c>
      <c r="D248" s="51" t="s">
        <v>226</v>
      </c>
      <c r="E248" s="50"/>
      <c r="F248" s="53">
        <f>F249+F250+F251+F254+F253+F252</f>
        <v>3081.29</v>
      </c>
      <c r="G248" s="52">
        <f t="shared" ref="G248:H248" si="74">G249+G250+G251+G254+G253+G252</f>
        <v>2516.4</v>
      </c>
      <c r="H248" s="53">
        <f t="shared" si="74"/>
        <v>2617.6999999999998</v>
      </c>
    </row>
    <row r="249" spans="1:23" ht="87.75" customHeight="1">
      <c r="A249" s="17" t="s">
        <v>424</v>
      </c>
      <c r="B249" s="51" t="s">
        <v>92</v>
      </c>
      <c r="C249" s="51" t="s">
        <v>92</v>
      </c>
      <c r="D249" s="51" t="s">
        <v>278</v>
      </c>
      <c r="E249" s="50">
        <v>200</v>
      </c>
      <c r="F249" s="126">
        <v>1808.51</v>
      </c>
      <c r="G249" s="126">
        <v>1856.4</v>
      </c>
      <c r="H249" s="126">
        <v>1930.7</v>
      </c>
    </row>
    <row r="250" spans="1:23" ht="92.25" customHeight="1">
      <c r="A250" s="17" t="s">
        <v>424</v>
      </c>
      <c r="B250" s="51" t="s">
        <v>92</v>
      </c>
      <c r="C250" s="51" t="s">
        <v>92</v>
      </c>
      <c r="D250" s="19" t="s">
        <v>19</v>
      </c>
      <c r="E250" s="50">
        <v>200</v>
      </c>
      <c r="F250" s="126">
        <v>643.36</v>
      </c>
      <c r="G250" s="126">
        <v>660</v>
      </c>
      <c r="H250" s="126">
        <v>687</v>
      </c>
    </row>
    <row r="251" spans="1:23" ht="81" customHeight="1">
      <c r="A251" s="17" t="s">
        <v>329</v>
      </c>
      <c r="B251" s="51" t="s">
        <v>92</v>
      </c>
      <c r="C251" s="51" t="s">
        <v>92</v>
      </c>
      <c r="D251" s="51" t="s">
        <v>227</v>
      </c>
      <c r="E251" s="50">
        <v>200</v>
      </c>
      <c r="F251" s="126">
        <v>629.41999999999996</v>
      </c>
      <c r="G251" s="126">
        <v>0</v>
      </c>
      <c r="H251" s="126">
        <v>0</v>
      </c>
    </row>
    <row r="252" spans="1:23" ht="31.5" hidden="1">
      <c r="A252" s="17" t="s">
        <v>328</v>
      </c>
      <c r="B252" s="51" t="s">
        <v>92</v>
      </c>
      <c r="C252" s="51" t="s">
        <v>92</v>
      </c>
      <c r="D252" s="51" t="s">
        <v>278</v>
      </c>
      <c r="E252" s="50">
        <v>200</v>
      </c>
      <c r="F252" s="53"/>
      <c r="G252" s="47"/>
      <c r="H252" s="48"/>
    </row>
    <row r="253" spans="1:23" ht="0.75" customHeight="1">
      <c r="A253" s="16" t="s">
        <v>18</v>
      </c>
      <c r="B253" s="19" t="s">
        <v>92</v>
      </c>
      <c r="C253" s="19" t="s">
        <v>92</v>
      </c>
      <c r="D253" s="19" t="s">
        <v>19</v>
      </c>
      <c r="E253" s="50">
        <v>200</v>
      </c>
      <c r="F253" s="49"/>
      <c r="G253" s="47"/>
      <c r="H253" s="48"/>
      <c r="W253" s="2"/>
    </row>
    <row r="254" spans="1:23" ht="47.25" hidden="1" customHeight="1">
      <c r="A254" s="17" t="s">
        <v>228</v>
      </c>
      <c r="B254" s="51" t="s">
        <v>92</v>
      </c>
      <c r="C254" s="51" t="s">
        <v>92</v>
      </c>
      <c r="D254" s="51" t="s">
        <v>229</v>
      </c>
      <c r="E254" s="50">
        <v>200</v>
      </c>
      <c r="F254" s="53">
        <v>0</v>
      </c>
      <c r="G254" s="47"/>
      <c r="H254" s="48"/>
    </row>
    <row r="255" spans="1:23" ht="31.5">
      <c r="A255" s="17" t="s">
        <v>306</v>
      </c>
      <c r="B255" s="51" t="s">
        <v>92</v>
      </c>
      <c r="C255" s="51" t="s">
        <v>92</v>
      </c>
      <c r="D255" s="51" t="s">
        <v>307</v>
      </c>
      <c r="E255" s="50"/>
      <c r="F255" s="53">
        <f>F256</f>
        <v>230</v>
      </c>
      <c r="G255" s="52">
        <f t="shared" ref="G255:H255" si="75">G256</f>
        <v>0</v>
      </c>
      <c r="H255" s="52">
        <f t="shared" si="75"/>
        <v>0</v>
      </c>
    </row>
    <row r="256" spans="1:23" ht="52.5" customHeight="1">
      <c r="A256" s="16" t="s">
        <v>309</v>
      </c>
      <c r="B256" s="51" t="s">
        <v>92</v>
      </c>
      <c r="C256" s="51" t="s">
        <v>92</v>
      </c>
      <c r="D256" s="51" t="s">
        <v>308</v>
      </c>
      <c r="E256" s="50"/>
      <c r="F256" s="53">
        <f>F257+F258</f>
        <v>230</v>
      </c>
      <c r="G256" s="52">
        <f t="shared" ref="G256:H256" si="76">G257+G258</f>
        <v>0</v>
      </c>
      <c r="H256" s="53">
        <f t="shared" si="76"/>
        <v>0</v>
      </c>
      <c r="I256" s="76"/>
      <c r="J256" s="76"/>
    </row>
    <row r="257" spans="1:10" ht="96.75" customHeight="1">
      <c r="A257" s="15" t="s">
        <v>320</v>
      </c>
      <c r="B257" s="51" t="s">
        <v>92</v>
      </c>
      <c r="C257" s="51" t="s">
        <v>92</v>
      </c>
      <c r="D257" s="51" t="s">
        <v>310</v>
      </c>
      <c r="E257" s="50">
        <v>200</v>
      </c>
      <c r="F257" s="53">
        <v>230</v>
      </c>
      <c r="G257" s="47">
        <v>0</v>
      </c>
      <c r="H257" s="48">
        <v>0</v>
      </c>
      <c r="I257" s="76"/>
      <c r="J257" s="76"/>
    </row>
    <row r="258" spans="1:10" ht="69.75" hidden="1" customHeight="1">
      <c r="A258" s="15" t="s">
        <v>222</v>
      </c>
      <c r="B258" s="51" t="s">
        <v>92</v>
      </c>
      <c r="C258" s="51" t="s">
        <v>92</v>
      </c>
      <c r="D258" s="51" t="s">
        <v>310</v>
      </c>
      <c r="E258" s="50">
        <v>800</v>
      </c>
      <c r="F258" s="53">
        <v>0</v>
      </c>
      <c r="G258" s="47">
        <v>0</v>
      </c>
      <c r="H258" s="48">
        <v>0</v>
      </c>
      <c r="I258" s="76"/>
      <c r="J258" s="76"/>
    </row>
    <row r="259" spans="1:10" ht="100.5" customHeight="1">
      <c r="A259" s="18" t="s">
        <v>463</v>
      </c>
      <c r="B259" s="51" t="s">
        <v>92</v>
      </c>
      <c r="C259" s="51" t="s">
        <v>92</v>
      </c>
      <c r="D259" s="51" t="s">
        <v>230</v>
      </c>
      <c r="E259" s="50"/>
      <c r="F259" s="53">
        <f>F260+F262</f>
        <v>10</v>
      </c>
      <c r="G259" s="52">
        <f t="shared" ref="G259:H259" si="77">G260+G262</f>
        <v>10</v>
      </c>
      <c r="H259" s="53">
        <f t="shared" si="77"/>
        <v>10</v>
      </c>
    </row>
    <row r="260" spans="1:10" ht="63" customHeight="1">
      <c r="A260" s="56" t="s">
        <v>280</v>
      </c>
      <c r="B260" s="51" t="s">
        <v>92</v>
      </c>
      <c r="C260" s="51" t="s">
        <v>92</v>
      </c>
      <c r="D260" s="51" t="s">
        <v>231</v>
      </c>
      <c r="E260" s="50"/>
      <c r="F260" s="53">
        <f>F261</f>
        <v>5</v>
      </c>
      <c r="G260" s="52">
        <f t="shared" ref="G260:H260" si="78">G261</f>
        <v>5</v>
      </c>
      <c r="H260" s="53">
        <f t="shared" si="78"/>
        <v>5</v>
      </c>
    </row>
    <row r="261" spans="1:10" ht="69" customHeight="1">
      <c r="A261" s="56" t="s">
        <v>232</v>
      </c>
      <c r="B261" s="51" t="s">
        <v>92</v>
      </c>
      <c r="C261" s="51" t="s">
        <v>92</v>
      </c>
      <c r="D261" s="51" t="s">
        <v>233</v>
      </c>
      <c r="E261" s="50">
        <v>200</v>
      </c>
      <c r="F261" s="53">
        <v>5</v>
      </c>
      <c r="G261" s="47">
        <v>5</v>
      </c>
      <c r="H261" s="48">
        <v>5</v>
      </c>
    </row>
    <row r="262" spans="1:10" ht="37.5" customHeight="1">
      <c r="A262" s="56" t="s">
        <v>279</v>
      </c>
      <c r="B262" s="51" t="s">
        <v>92</v>
      </c>
      <c r="C262" s="51" t="s">
        <v>92</v>
      </c>
      <c r="D262" s="51" t="s">
        <v>234</v>
      </c>
      <c r="E262" s="50"/>
      <c r="F262" s="53">
        <f>F263</f>
        <v>5</v>
      </c>
      <c r="G262" s="52">
        <f t="shared" ref="G262:H262" si="79">G263</f>
        <v>5</v>
      </c>
      <c r="H262" s="53">
        <f t="shared" si="79"/>
        <v>5</v>
      </c>
    </row>
    <row r="263" spans="1:10" ht="69" customHeight="1">
      <c r="A263" s="56" t="s">
        <v>235</v>
      </c>
      <c r="B263" s="51" t="s">
        <v>92</v>
      </c>
      <c r="C263" s="51" t="s">
        <v>92</v>
      </c>
      <c r="D263" s="51" t="s">
        <v>236</v>
      </c>
      <c r="E263" s="50">
        <v>200</v>
      </c>
      <c r="F263" s="53">
        <v>5</v>
      </c>
      <c r="G263" s="47">
        <v>5</v>
      </c>
      <c r="H263" s="48">
        <v>5</v>
      </c>
    </row>
    <row r="264" spans="1:10" ht="27" customHeight="1">
      <c r="A264" s="56" t="s">
        <v>237</v>
      </c>
      <c r="B264" s="51" t="s">
        <v>92</v>
      </c>
      <c r="C264" s="51" t="s">
        <v>90</v>
      </c>
      <c r="D264" s="51"/>
      <c r="E264" s="50"/>
      <c r="F264" s="53">
        <f>F265</f>
        <v>10015.359999999999</v>
      </c>
      <c r="G264" s="170">
        <f t="shared" ref="G264:H264" si="80">G265</f>
        <v>8298.6</v>
      </c>
      <c r="H264" s="170">
        <f t="shared" si="80"/>
        <v>8382.5</v>
      </c>
    </row>
    <row r="265" spans="1:10" ht="48.75" customHeight="1">
      <c r="A265" s="14" t="s">
        <v>261</v>
      </c>
      <c r="B265" s="51" t="s">
        <v>92</v>
      </c>
      <c r="C265" s="51" t="s">
        <v>90</v>
      </c>
      <c r="D265" s="51" t="s">
        <v>130</v>
      </c>
      <c r="E265" s="50"/>
      <c r="F265" s="53">
        <f>F266+F269</f>
        <v>10015.359999999999</v>
      </c>
      <c r="G265" s="52">
        <f>G266+G269</f>
        <v>8298.6</v>
      </c>
      <c r="H265" s="53">
        <f t="shared" ref="H265" si="81">H266+H269</f>
        <v>8382.5</v>
      </c>
    </row>
    <row r="266" spans="1:10" ht="31.5">
      <c r="A266" s="15" t="s">
        <v>188</v>
      </c>
      <c r="B266" s="51" t="s">
        <v>92</v>
      </c>
      <c r="C266" s="51" t="s">
        <v>90</v>
      </c>
      <c r="D266" s="51" t="s">
        <v>132</v>
      </c>
      <c r="E266" s="50"/>
      <c r="F266" s="53">
        <f>F267</f>
        <v>40.659999999999997</v>
      </c>
      <c r="G266" s="52">
        <f t="shared" ref="G266:H267" si="82">G267</f>
        <v>0</v>
      </c>
      <c r="H266" s="53">
        <f t="shared" si="82"/>
        <v>0</v>
      </c>
    </row>
    <row r="267" spans="1:10" ht="36.75" customHeight="1">
      <c r="A267" s="15" t="s">
        <v>199</v>
      </c>
      <c r="B267" s="51" t="s">
        <v>92</v>
      </c>
      <c r="C267" s="51" t="s">
        <v>90</v>
      </c>
      <c r="D267" s="51" t="s">
        <v>200</v>
      </c>
      <c r="E267" s="50"/>
      <c r="F267" s="53">
        <f>F268</f>
        <v>40.659999999999997</v>
      </c>
      <c r="G267" s="52">
        <f t="shared" si="82"/>
        <v>0</v>
      </c>
      <c r="H267" s="53">
        <f t="shared" si="82"/>
        <v>0</v>
      </c>
    </row>
    <row r="268" spans="1:10" ht="90" customHeight="1">
      <c r="A268" s="17" t="s">
        <v>238</v>
      </c>
      <c r="B268" s="51" t="s">
        <v>92</v>
      </c>
      <c r="C268" s="51" t="s">
        <v>90</v>
      </c>
      <c r="D268" s="51" t="s">
        <v>239</v>
      </c>
      <c r="E268" s="50">
        <v>200</v>
      </c>
      <c r="F268" s="53">
        <v>40.659999999999997</v>
      </c>
      <c r="G268" s="47">
        <v>0</v>
      </c>
      <c r="H268" s="48">
        <v>0</v>
      </c>
    </row>
    <row r="269" spans="1:10" ht="65.25" customHeight="1">
      <c r="A269" s="17" t="s">
        <v>240</v>
      </c>
      <c r="B269" s="51" t="s">
        <v>92</v>
      </c>
      <c r="C269" s="51" t="s">
        <v>90</v>
      </c>
      <c r="D269" s="51" t="s">
        <v>241</v>
      </c>
      <c r="E269" s="50"/>
      <c r="F269" s="53">
        <f>F270+F271+F272+F273+F275+F274</f>
        <v>9974.6999999999989</v>
      </c>
      <c r="G269" s="52">
        <f>G270+G271+G272+G273+G275+G274</f>
        <v>8298.6</v>
      </c>
      <c r="H269" s="53">
        <f t="shared" ref="H269" si="83">H270+H271+H272+H273+H275+H274</f>
        <v>8382.5</v>
      </c>
      <c r="J269" s="39"/>
    </row>
    <row r="270" spans="1:10" ht="141.75">
      <c r="A270" s="17" t="s">
        <v>242</v>
      </c>
      <c r="B270" s="51" t="s">
        <v>92</v>
      </c>
      <c r="C270" s="51" t="s">
        <v>90</v>
      </c>
      <c r="D270" s="51" t="s">
        <v>243</v>
      </c>
      <c r="E270" s="50">
        <v>100</v>
      </c>
      <c r="F270" s="53">
        <v>2059.4</v>
      </c>
      <c r="G270" s="47">
        <v>2120.6</v>
      </c>
      <c r="H270" s="48">
        <v>2141.6999999999998</v>
      </c>
      <c r="J270" s="39"/>
    </row>
    <row r="271" spans="1:10" ht="78.75">
      <c r="A271" s="17" t="s">
        <v>244</v>
      </c>
      <c r="B271" s="51" t="s">
        <v>92</v>
      </c>
      <c r="C271" s="51" t="s">
        <v>90</v>
      </c>
      <c r="D271" s="51" t="s">
        <v>243</v>
      </c>
      <c r="E271" s="50">
        <v>200</v>
      </c>
      <c r="F271" s="53">
        <v>486.9</v>
      </c>
      <c r="G271" s="47">
        <v>80</v>
      </c>
      <c r="H271" s="48">
        <v>81.599999999999994</v>
      </c>
    </row>
    <row r="272" spans="1:10" ht="47.25">
      <c r="A272" s="17" t="s">
        <v>245</v>
      </c>
      <c r="B272" s="51" t="s">
        <v>92</v>
      </c>
      <c r="C272" s="51" t="s">
        <v>90</v>
      </c>
      <c r="D272" s="51" t="s">
        <v>243</v>
      </c>
      <c r="E272" s="50">
        <v>800</v>
      </c>
      <c r="F272" s="53">
        <v>3.6</v>
      </c>
      <c r="G272" s="47">
        <v>0</v>
      </c>
      <c r="H272" s="48">
        <v>0</v>
      </c>
    </row>
    <row r="273" spans="1:8" ht="156.75" customHeight="1">
      <c r="A273" s="17" t="s">
        <v>330</v>
      </c>
      <c r="B273" s="51" t="s">
        <v>92</v>
      </c>
      <c r="C273" s="51" t="s">
        <v>90</v>
      </c>
      <c r="D273" s="51" t="s">
        <v>247</v>
      </c>
      <c r="E273" s="50">
        <v>100</v>
      </c>
      <c r="F273" s="53">
        <v>6251.9</v>
      </c>
      <c r="G273" s="47">
        <v>6098</v>
      </c>
      <c r="H273" s="48">
        <v>6159.2</v>
      </c>
    </row>
    <row r="274" spans="1:8" ht="93.75" hidden="1" customHeight="1">
      <c r="A274" s="17" t="s">
        <v>246</v>
      </c>
      <c r="B274" s="51" t="s">
        <v>92</v>
      </c>
      <c r="C274" s="51" t="s">
        <v>90</v>
      </c>
      <c r="D274" s="139" t="s">
        <v>474</v>
      </c>
      <c r="E274" s="50">
        <v>100</v>
      </c>
      <c r="F274" s="53"/>
      <c r="G274" s="47"/>
      <c r="H274" s="48"/>
    </row>
    <row r="275" spans="1:8" ht="94.5">
      <c r="A275" s="17" t="s">
        <v>246</v>
      </c>
      <c r="B275" s="51" t="s">
        <v>92</v>
      </c>
      <c r="C275" s="51" t="s">
        <v>90</v>
      </c>
      <c r="D275" s="51" t="s">
        <v>247</v>
      </c>
      <c r="E275" s="50">
        <v>200</v>
      </c>
      <c r="F275" s="53">
        <v>1172.9000000000001</v>
      </c>
      <c r="G275" s="47">
        <v>0</v>
      </c>
      <c r="H275" s="48">
        <v>0</v>
      </c>
    </row>
    <row r="276" spans="1:8" ht="12.75" customHeight="1">
      <c r="A276" s="252" t="s">
        <v>248</v>
      </c>
      <c r="B276" s="240" t="s">
        <v>94</v>
      </c>
      <c r="C276" s="240"/>
      <c r="D276" s="240"/>
      <c r="E276" s="239"/>
      <c r="F276" s="243">
        <f>F278+F310</f>
        <v>27083.928</v>
      </c>
      <c r="G276" s="243">
        <f t="shared" ref="G276:H276" si="84">G278+G310</f>
        <v>21474.564000000002</v>
      </c>
      <c r="H276" s="243">
        <f t="shared" si="84"/>
        <v>28226.368000000002</v>
      </c>
    </row>
    <row r="277" spans="1:8" ht="12.75" customHeight="1">
      <c r="A277" s="252"/>
      <c r="B277" s="240"/>
      <c r="C277" s="240"/>
      <c r="D277" s="240"/>
      <c r="E277" s="239"/>
      <c r="F277" s="243"/>
      <c r="G277" s="243"/>
      <c r="H277" s="243"/>
    </row>
    <row r="278" spans="1:8" ht="15.75">
      <c r="A278" s="56" t="s">
        <v>249</v>
      </c>
      <c r="B278" s="51" t="s">
        <v>94</v>
      </c>
      <c r="C278" s="51" t="s">
        <v>86</v>
      </c>
      <c r="D278" s="51"/>
      <c r="E278" s="50"/>
      <c r="F278" s="53">
        <f>F279+F305</f>
        <v>23466.128000000001</v>
      </c>
      <c r="G278" s="170">
        <f>G279+G305</f>
        <v>18566.364000000001</v>
      </c>
      <c r="H278" s="170">
        <f t="shared" ref="H278" si="85">H279+H305</f>
        <v>25210.968000000001</v>
      </c>
    </row>
    <row r="279" spans="1:8" ht="69" customHeight="1">
      <c r="A279" s="14" t="s">
        <v>277</v>
      </c>
      <c r="B279" s="51" t="s">
        <v>94</v>
      </c>
      <c r="C279" s="51" t="s">
        <v>86</v>
      </c>
      <c r="D279" s="51" t="s">
        <v>216</v>
      </c>
      <c r="E279" s="50"/>
      <c r="F279" s="53">
        <f>F280+F291+F301+F299</f>
        <v>23466.128000000001</v>
      </c>
      <c r="G279" s="177">
        <f>G280+G291+G301+G299</f>
        <v>18566.364000000001</v>
      </c>
      <c r="H279" s="177">
        <f>H280+H291+H301+H299</f>
        <v>25210.968000000001</v>
      </c>
    </row>
    <row r="280" spans="1:8" ht="74.25" customHeight="1">
      <c r="A280" s="15" t="s">
        <v>250</v>
      </c>
      <c r="B280" s="51" t="s">
        <v>94</v>
      </c>
      <c r="C280" s="51" t="s">
        <v>86</v>
      </c>
      <c r="D280" s="51" t="s">
        <v>251</v>
      </c>
      <c r="E280" s="50"/>
      <c r="F280" s="53">
        <f>F281+F283+F284+F285+F286+F288+F289+F290+F287</f>
        <v>15572.008</v>
      </c>
      <c r="G280" s="177">
        <f t="shared" ref="G280" si="86">G281+G283+G284+G285+G286+G288+G289+G290</f>
        <v>10230.244000000001</v>
      </c>
      <c r="H280" s="177">
        <f>H281+H283+H284+H285+H286+H288+H289+H290</f>
        <v>16356.343999999999</v>
      </c>
    </row>
    <row r="281" spans="1:8" ht="44.25" customHeight="1">
      <c r="A281" s="72" t="s">
        <v>252</v>
      </c>
      <c r="B281" s="240" t="s">
        <v>94</v>
      </c>
      <c r="C281" s="240" t="s">
        <v>86</v>
      </c>
      <c r="D281" s="240" t="s">
        <v>253</v>
      </c>
      <c r="E281" s="239">
        <v>100</v>
      </c>
      <c r="F281" s="243">
        <v>9242.2999999999993</v>
      </c>
      <c r="G281" s="234">
        <v>9387.7000000000007</v>
      </c>
      <c r="H281" s="237">
        <v>9995.4</v>
      </c>
    </row>
    <row r="282" spans="1:8" ht="116.25" customHeight="1">
      <c r="A282" s="85" t="s">
        <v>321</v>
      </c>
      <c r="B282" s="240"/>
      <c r="C282" s="240"/>
      <c r="D282" s="240"/>
      <c r="E282" s="239"/>
      <c r="F282" s="243"/>
      <c r="G282" s="234"/>
      <c r="H282" s="237"/>
    </row>
    <row r="283" spans="1:8" ht="84.75" customHeight="1">
      <c r="A283" s="15" t="s">
        <v>322</v>
      </c>
      <c r="B283" s="51" t="s">
        <v>94</v>
      </c>
      <c r="C283" s="51" t="s">
        <v>86</v>
      </c>
      <c r="D283" s="51" t="s">
        <v>253</v>
      </c>
      <c r="E283" s="50">
        <v>200</v>
      </c>
      <c r="F283" s="223">
        <v>5992.89</v>
      </c>
      <c r="G283" s="225">
        <v>642.54399999999998</v>
      </c>
      <c r="H283" s="223">
        <v>649.94399999999996</v>
      </c>
    </row>
    <row r="284" spans="1:8" ht="79.5" hidden="1" customHeight="1">
      <c r="A284" s="15" t="s">
        <v>475</v>
      </c>
      <c r="B284" s="51" t="s">
        <v>94</v>
      </c>
      <c r="C284" s="51" t="s">
        <v>86</v>
      </c>
      <c r="D284" s="139" t="s">
        <v>476</v>
      </c>
      <c r="E284" s="50">
        <v>200</v>
      </c>
      <c r="F284" s="224"/>
      <c r="G284" s="226"/>
      <c r="H284" s="224"/>
    </row>
    <row r="285" spans="1:8" ht="48.75" customHeight="1">
      <c r="A285" s="15" t="s">
        <v>323</v>
      </c>
      <c r="B285" s="51" t="s">
        <v>94</v>
      </c>
      <c r="C285" s="51" t="s">
        <v>86</v>
      </c>
      <c r="D285" s="51" t="s">
        <v>253</v>
      </c>
      <c r="E285" s="50">
        <v>800</v>
      </c>
      <c r="F285" s="53">
        <v>235.7</v>
      </c>
      <c r="G285" s="47">
        <v>200</v>
      </c>
      <c r="H285" s="48">
        <v>200</v>
      </c>
    </row>
    <row r="286" spans="1:8" ht="97.5" customHeight="1">
      <c r="A286" s="15" t="s">
        <v>494</v>
      </c>
      <c r="B286" s="51" t="s">
        <v>94</v>
      </c>
      <c r="C286" s="51" t="s">
        <v>86</v>
      </c>
      <c r="D286" s="51" t="s">
        <v>493</v>
      </c>
      <c r="E286" s="50">
        <v>200</v>
      </c>
      <c r="F286" s="53">
        <v>37.53</v>
      </c>
      <c r="G286" s="47">
        <v>0</v>
      </c>
      <c r="H286" s="48">
        <v>0</v>
      </c>
    </row>
    <row r="287" spans="1:8" ht="97.5" customHeight="1">
      <c r="A287" s="29" t="s">
        <v>555</v>
      </c>
      <c r="B287" s="216" t="s">
        <v>94</v>
      </c>
      <c r="C287" s="216" t="s">
        <v>86</v>
      </c>
      <c r="D287" s="217" t="s">
        <v>556</v>
      </c>
      <c r="E287" s="218">
        <v>200</v>
      </c>
      <c r="F287" s="215">
        <v>63.588000000000001</v>
      </c>
      <c r="G287" s="211">
        <v>0</v>
      </c>
      <c r="H287" s="212">
        <v>0</v>
      </c>
    </row>
    <row r="288" spans="1:8" ht="0.75" customHeight="1">
      <c r="A288" s="15" t="s">
        <v>491</v>
      </c>
      <c r="B288" s="51" t="s">
        <v>94</v>
      </c>
      <c r="C288" s="51" t="s">
        <v>86</v>
      </c>
      <c r="D288" s="51" t="s">
        <v>492</v>
      </c>
      <c r="E288" s="50">
        <v>200</v>
      </c>
      <c r="F288" s="53"/>
      <c r="G288" s="47">
        <v>0</v>
      </c>
      <c r="H288" s="48">
        <v>0</v>
      </c>
    </row>
    <row r="289" spans="1:10" ht="110.25" customHeight="1">
      <c r="A289" s="191" t="s">
        <v>532</v>
      </c>
      <c r="B289" s="19" t="s">
        <v>94</v>
      </c>
      <c r="C289" s="19" t="s">
        <v>86</v>
      </c>
      <c r="D289" s="26" t="s">
        <v>533</v>
      </c>
      <c r="E289" s="190">
        <v>200</v>
      </c>
      <c r="F289" s="188">
        <v>0</v>
      </c>
      <c r="G289" s="186">
        <v>0</v>
      </c>
      <c r="H289" s="186">
        <v>5511</v>
      </c>
    </row>
    <row r="290" spans="1:10" ht="41.25" hidden="1" customHeight="1">
      <c r="A290" s="35" t="s">
        <v>412</v>
      </c>
      <c r="B290" s="19" t="s">
        <v>94</v>
      </c>
      <c r="C290" s="19" t="s">
        <v>86</v>
      </c>
      <c r="D290" s="21" t="s">
        <v>410</v>
      </c>
      <c r="E290" s="20">
        <v>500</v>
      </c>
      <c r="F290" s="87">
        <v>0</v>
      </c>
      <c r="G290" s="87">
        <v>0</v>
      </c>
      <c r="H290" s="87">
        <v>0</v>
      </c>
    </row>
    <row r="291" spans="1:10" ht="36.75" customHeight="1">
      <c r="A291" s="15" t="s">
        <v>254</v>
      </c>
      <c r="B291" s="51" t="s">
        <v>94</v>
      </c>
      <c r="C291" s="51" t="s">
        <v>86</v>
      </c>
      <c r="D291" s="51" t="s">
        <v>255</v>
      </c>
      <c r="E291" s="50"/>
      <c r="F291" s="53">
        <f>F294+F295+F297+F298</f>
        <v>7754.12</v>
      </c>
      <c r="G291" s="187">
        <f t="shared" ref="G291:H291" si="87">G294+G295+G297+G298</f>
        <v>8316.119999999999</v>
      </c>
      <c r="H291" s="187">
        <f t="shared" si="87"/>
        <v>8854.6239999999998</v>
      </c>
    </row>
    <row r="292" spans="1:10" ht="47.25" hidden="1">
      <c r="A292" s="15" t="s">
        <v>283</v>
      </c>
      <c r="B292" s="51" t="s">
        <v>94</v>
      </c>
      <c r="C292" s="51" t="s">
        <v>86</v>
      </c>
      <c r="D292" s="51" t="s">
        <v>281</v>
      </c>
      <c r="E292" s="50">
        <v>200</v>
      </c>
      <c r="F292" s="53"/>
      <c r="G292" s="52"/>
      <c r="H292" s="53"/>
    </row>
    <row r="293" spans="1:10" ht="25.5" hidden="1" customHeight="1">
      <c r="A293" s="15" t="s">
        <v>284</v>
      </c>
      <c r="B293" s="51" t="s">
        <v>94</v>
      </c>
      <c r="C293" s="51" t="s">
        <v>86</v>
      </c>
      <c r="D293" s="51" t="s">
        <v>282</v>
      </c>
      <c r="E293" s="50">
        <v>200</v>
      </c>
      <c r="F293" s="53"/>
      <c r="G293" s="52"/>
      <c r="H293" s="53"/>
    </row>
    <row r="294" spans="1:10" ht="141.75">
      <c r="A294" s="167" t="s">
        <v>514</v>
      </c>
      <c r="B294" s="51" t="s">
        <v>94</v>
      </c>
      <c r="C294" s="51" t="s">
        <v>86</v>
      </c>
      <c r="D294" s="51" t="s">
        <v>256</v>
      </c>
      <c r="E294" s="50">
        <v>100</v>
      </c>
      <c r="F294" s="53">
        <v>7673.9</v>
      </c>
      <c r="G294" s="47">
        <v>8235.9</v>
      </c>
      <c r="H294" s="48">
        <v>8774.4</v>
      </c>
      <c r="J294" s="39"/>
    </row>
    <row r="295" spans="1:10" ht="127.5" customHeight="1">
      <c r="A295" s="29" t="s">
        <v>534</v>
      </c>
      <c r="B295" s="51" t="s">
        <v>94</v>
      </c>
      <c r="C295" s="51" t="s">
        <v>86</v>
      </c>
      <c r="D295" s="189" t="s">
        <v>410</v>
      </c>
      <c r="E295" s="190">
        <v>200</v>
      </c>
      <c r="F295" s="186">
        <v>80.22</v>
      </c>
      <c r="G295" s="186">
        <v>80.22</v>
      </c>
      <c r="H295" s="186">
        <v>80.224000000000004</v>
      </c>
    </row>
    <row r="296" spans="1:10" ht="7.5" hidden="1" customHeight="1">
      <c r="A296" s="15"/>
      <c r="B296" s="168"/>
      <c r="C296" s="168"/>
      <c r="D296" s="168"/>
      <c r="E296" s="169"/>
      <c r="F296" s="170"/>
      <c r="G296" s="171"/>
      <c r="H296" s="172"/>
    </row>
    <row r="297" spans="1:10" ht="45.75" customHeight="1">
      <c r="A297" s="15" t="s">
        <v>324</v>
      </c>
      <c r="B297" s="51" t="s">
        <v>94</v>
      </c>
      <c r="C297" s="51" t="s">
        <v>86</v>
      </c>
      <c r="D297" s="51" t="s">
        <v>256</v>
      </c>
      <c r="E297" s="50">
        <v>800</v>
      </c>
      <c r="F297" s="53">
        <v>0</v>
      </c>
      <c r="G297" s="47">
        <v>0</v>
      </c>
      <c r="H297" s="48">
        <v>0</v>
      </c>
    </row>
    <row r="298" spans="1:10" ht="80.25" hidden="1" customHeight="1">
      <c r="A298" s="29" t="s">
        <v>477</v>
      </c>
      <c r="B298" s="19" t="s">
        <v>94</v>
      </c>
      <c r="C298" s="19" t="s">
        <v>86</v>
      </c>
      <c r="D298" s="21" t="s">
        <v>478</v>
      </c>
      <c r="E298" s="20">
        <v>200</v>
      </c>
      <c r="F298" s="49"/>
      <c r="G298" s="54">
        <v>0</v>
      </c>
      <c r="H298" s="49">
        <v>0</v>
      </c>
    </row>
    <row r="299" spans="1:10" ht="43.5" customHeight="1">
      <c r="A299" s="16" t="s">
        <v>517</v>
      </c>
      <c r="B299" s="162" t="s">
        <v>94</v>
      </c>
      <c r="C299" s="162" t="s">
        <v>86</v>
      </c>
      <c r="D299" s="162" t="s">
        <v>17</v>
      </c>
      <c r="E299" s="161"/>
      <c r="F299" s="154">
        <f>F300</f>
        <v>140</v>
      </c>
      <c r="G299" s="173">
        <f t="shared" ref="G299:H299" si="88">G300</f>
        <v>20</v>
      </c>
      <c r="H299" s="173">
        <f t="shared" si="88"/>
        <v>0</v>
      </c>
    </row>
    <row r="300" spans="1:10" ht="80.25" customHeight="1">
      <c r="A300" s="16" t="s">
        <v>276</v>
      </c>
      <c r="B300" s="162" t="s">
        <v>94</v>
      </c>
      <c r="C300" s="162" t="s">
        <v>86</v>
      </c>
      <c r="D300" s="162" t="s">
        <v>17</v>
      </c>
      <c r="E300" s="161">
        <v>200</v>
      </c>
      <c r="F300" s="154">
        <v>140</v>
      </c>
      <c r="G300" s="166">
        <v>20</v>
      </c>
      <c r="H300" s="154">
        <v>0</v>
      </c>
    </row>
    <row r="301" spans="1:10" ht="0.75" customHeight="1">
      <c r="A301" s="16" t="s">
        <v>358</v>
      </c>
      <c r="B301" s="155" t="s">
        <v>94</v>
      </c>
      <c r="C301" s="155" t="s">
        <v>86</v>
      </c>
      <c r="D301" s="156" t="s">
        <v>515</v>
      </c>
      <c r="E301" s="157"/>
      <c r="F301" s="185">
        <f>F302</f>
        <v>0</v>
      </c>
      <c r="G301" s="185">
        <f>G303</f>
        <v>0</v>
      </c>
      <c r="H301" s="185">
        <f>H303</f>
        <v>0</v>
      </c>
    </row>
    <row r="302" spans="1:10" ht="19.5" hidden="1" customHeight="1">
      <c r="A302" s="229" t="s">
        <v>479</v>
      </c>
      <c r="B302" s="231" t="s">
        <v>94</v>
      </c>
      <c r="C302" s="231" t="s">
        <v>86</v>
      </c>
      <c r="D302" s="227" t="s">
        <v>516</v>
      </c>
      <c r="E302" s="232"/>
      <c r="F302" s="228"/>
      <c r="G302" s="183">
        <v>0</v>
      </c>
      <c r="H302" s="183">
        <v>0</v>
      </c>
    </row>
    <row r="303" spans="1:10" ht="45" hidden="1" customHeight="1">
      <c r="A303" s="230"/>
      <c r="B303" s="231"/>
      <c r="C303" s="231"/>
      <c r="D303" s="227"/>
      <c r="E303" s="232"/>
      <c r="F303" s="228"/>
      <c r="G303" s="183"/>
      <c r="H303" s="183"/>
    </row>
    <row r="304" spans="1:10" ht="78.75" hidden="1" customHeight="1">
      <c r="A304" s="191" t="s">
        <v>530</v>
      </c>
      <c r="B304" s="155" t="s">
        <v>94</v>
      </c>
      <c r="C304" s="155" t="s">
        <v>86</v>
      </c>
      <c r="D304" s="227" t="s">
        <v>516</v>
      </c>
      <c r="E304" s="157">
        <v>300</v>
      </c>
      <c r="F304" s="185">
        <v>0</v>
      </c>
      <c r="G304" s="185"/>
      <c r="H304" s="185"/>
    </row>
    <row r="305" spans="1:8" ht="18" hidden="1" customHeight="1">
      <c r="A305" s="14" t="s">
        <v>317</v>
      </c>
      <c r="B305" s="155" t="s">
        <v>94</v>
      </c>
      <c r="C305" s="155" t="s">
        <v>86</v>
      </c>
      <c r="D305" s="227"/>
      <c r="E305" s="157"/>
      <c r="F305" s="185">
        <f>F306</f>
        <v>0</v>
      </c>
      <c r="G305" s="185">
        <f t="shared" ref="G305:H305" si="89">G306</f>
        <v>0</v>
      </c>
      <c r="H305" s="49">
        <f t="shared" si="89"/>
        <v>0</v>
      </c>
    </row>
    <row r="306" spans="1:8" ht="23.25" hidden="1" customHeight="1">
      <c r="A306" s="15" t="s">
        <v>68</v>
      </c>
      <c r="B306" s="180" t="s">
        <v>94</v>
      </c>
      <c r="C306" s="180" t="s">
        <v>86</v>
      </c>
      <c r="D306" s="180" t="s">
        <v>69</v>
      </c>
      <c r="E306" s="157"/>
      <c r="F306" s="185">
        <f>F307+F308</f>
        <v>0</v>
      </c>
      <c r="G306" s="185">
        <f t="shared" ref="G306" si="90">G307+G308</f>
        <v>0</v>
      </c>
      <c r="H306" s="49"/>
    </row>
    <row r="307" spans="1:8" ht="15" hidden="1" customHeight="1">
      <c r="A307" s="27" t="s">
        <v>21</v>
      </c>
      <c r="B307" s="180" t="s">
        <v>94</v>
      </c>
      <c r="C307" s="180" t="s">
        <v>86</v>
      </c>
      <c r="D307" s="180" t="s">
        <v>289</v>
      </c>
      <c r="E307" s="181">
        <v>500</v>
      </c>
      <c r="F307" s="182"/>
      <c r="G307" s="182"/>
      <c r="H307" s="53"/>
    </row>
    <row r="308" spans="1:8" ht="42" hidden="1" customHeight="1">
      <c r="A308" s="16" t="s">
        <v>390</v>
      </c>
      <c r="B308" s="155" t="s">
        <v>94</v>
      </c>
      <c r="C308" s="155" t="s">
        <v>86</v>
      </c>
      <c r="D308" s="156" t="s">
        <v>402</v>
      </c>
      <c r="E308" s="157">
        <v>500</v>
      </c>
      <c r="F308" s="185">
        <v>0</v>
      </c>
      <c r="G308" s="185">
        <v>0</v>
      </c>
      <c r="H308" s="49">
        <v>3000</v>
      </c>
    </row>
    <row r="309" spans="1:8" ht="80.25" hidden="1" customHeight="1">
      <c r="A309" s="16" t="s">
        <v>529</v>
      </c>
      <c r="B309" s="155" t="s">
        <v>94</v>
      </c>
      <c r="C309" s="155" t="s">
        <v>86</v>
      </c>
      <c r="D309" s="156" t="s">
        <v>360</v>
      </c>
      <c r="E309" s="157">
        <v>200</v>
      </c>
      <c r="F309" s="185">
        <v>0</v>
      </c>
      <c r="G309" s="185">
        <v>0</v>
      </c>
      <c r="H309" s="174"/>
    </row>
    <row r="310" spans="1:8" ht="31.5">
      <c r="A310" s="184" t="s">
        <v>0</v>
      </c>
      <c r="B310" s="155" t="s">
        <v>94</v>
      </c>
      <c r="C310" s="155" t="s">
        <v>88</v>
      </c>
      <c r="D310" s="156"/>
      <c r="E310" s="181"/>
      <c r="F310" s="182">
        <f>F311</f>
        <v>3617.7999999999997</v>
      </c>
      <c r="G310" s="182">
        <f t="shared" ref="G310:H311" si="91">G311</f>
        <v>2908.2</v>
      </c>
      <c r="H310" s="53">
        <f t="shared" si="91"/>
        <v>3015.4</v>
      </c>
    </row>
    <row r="311" spans="1:8" ht="63">
      <c r="A311" s="14" t="s">
        <v>285</v>
      </c>
      <c r="B311" s="51" t="s">
        <v>94</v>
      </c>
      <c r="C311" s="51" t="s">
        <v>88</v>
      </c>
      <c r="D311" s="51" t="s">
        <v>216</v>
      </c>
      <c r="E311" s="50"/>
      <c r="F311" s="53">
        <f>F312</f>
        <v>3617.7999999999997</v>
      </c>
      <c r="G311" s="52">
        <f t="shared" si="91"/>
        <v>2908.2</v>
      </c>
      <c r="H311" s="53">
        <f t="shared" si="91"/>
        <v>3015.4</v>
      </c>
    </row>
    <row r="312" spans="1:8" ht="47.25">
      <c r="A312" s="15" t="s">
        <v>104</v>
      </c>
      <c r="B312" s="51" t="s">
        <v>94</v>
      </c>
      <c r="C312" s="51" t="s">
        <v>88</v>
      </c>
      <c r="D312" s="51" t="s">
        <v>1</v>
      </c>
      <c r="E312" s="50"/>
      <c r="F312" s="53">
        <f>F313+F315+F316+F317+F318+F319</f>
        <v>3617.7999999999997</v>
      </c>
      <c r="G312" s="52">
        <f>G313+G315+G316+G317+G318</f>
        <v>2908.2</v>
      </c>
      <c r="H312" s="53">
        <f>H313+H315+H316+H317+H318</f>
        <v>3015.4</v>
      </c>
    </row>
    <row r="313" spans="1:8" ht="31.5">
      <c r="A313" s="15" t="s">
        <v>119</v>
      </c>
      <c r="B313" s="240" t="s">
        <v>94</v>
      </c>
      <c r="C313" s="240" t="s">
        <v>88</v>
      </c>
      <c r="D313" s="240" t="s">
        <v>3</v>
      </c>
      <c r="E313" s="239">
        <v>100</v>
      </c>
      <c r="F313" s="243">
        <v>1242.5</v>
      </c>
      <c r="G313" s="234">
        <v>1162.8</v>
      </c>
      <c r="H313" s="237">
        <v>1208.7</v>
      </c>
    </row>
    <row r="314" spans="1:8" ht="117" customHeight="1">
      <c r="A314" s="15" t="s">
        <v>2</v>
      </c>
      <c r="B314" s="240"/>
      <c r="C314" s="240"/>
      <c r="D314" s="240"/>
      <c r="E314" s="239"/>
      <c r="F314" s="243"/>
      <c r="G314" s="234"/>
      <c r="H314" s="237"/>
    </row>
    <row r="315" spans="1:8" ht="90" customHeight="1">
      <c r="A315" s="15" t="s">
        <v>244</v>
      </c>
      <c r="B315" s="51" t="s">
        <v>94</v>
      </c>
      <c r="C315" s="51" t="s">
        <v>88</v>
      </c>
      <c r="D315" s="51" t="s">
        <v>3</v>
      </c>
      <c r="E315" s="50">
        <v>200</v>
      </c>
      <c r="F315" s="53">
        <v>81.2</v>
      </c>
      <c r="G315" s="47">
        <v>25</v>
      </c>
      <c r="H315" s="48">
        <v>15</v>
      </c>
    </row>
    <row r="316" spans="1:8" ht="47.25">
      <c r="A316" s="15" t="s">
        <v>245</v>
      </c>
      <c r="B316" s="51" t="s">
        <v>94</v>
      </c>
      <c r="C316" s="51" t="s">
        <v>88</v>
      </c>
      <c r="D316" s="51" t="s">
        <v>3</v>
      </c>
      <c r="E316" s="50">
        <v>800</v>
      </c>
      <c r="F316" s="53">
        <v>0</v>
      </c>
      <c r="G316" s="47">
        <v>0</v>
      </c>
      <c r="H316" s="48">
        <v>0</v>
      </c>
    </row>
    <row r="317" spans="1:8" ht="167.25" customHeight="1">
      <c r="A317" s="15" t="s">
        <v>4</v>
      </c>
      <c r="B317" s="51" t="s">
        <v>94</v>
      </c>
      <c r="C317" s="51" t="s">
        <v>88</v>
      </c>
      <c r="D317" s="51" t="s">
        <v>5</v>
      </c>
      <c r="E317" s="50">
        <v>100</v>
      </c>
      <c r="F317" s="53">
        <v>1522.7</v>
      </c>
      <c r="G317" s="47">
        <v>1573.6</v>
      </c>
      <c r="H317" s="48">
        <v>1631.2</v>
      </c>
    </row>
    <row r="318" spans="1:8" ht="83.25" customHeight="1">
      <c r="A318" s="15" t="s">
        <v>6</v>
      </c>
      <c r="B318" s="51" t="s">
        <v>94</v>
      </c>
      <c r="C318" s="51" t="s">
        <v>88</v>
      </c>
      <c r="D318" s="51" t="s">
        <v>5</v>
      </c>
      <c r="E318" s="50">
        <v>200</v>
      </c>
      <c r="F318" s="53">
        <v>753.8</v>
      </c>
      <c r="G318" s="47">
        <v>146.80000000000001</v>
      </c>
      <c r="H318" s="48">
        <v>160.5</v>
      </c>
    </row>
    <row r="319" spans="1:8" ht="83.25" customHeight="1">
      <c r="A319" s="15" t="s">
        <v>6</v>
      </c>
      <c r="B319" s="139" t="s">
        <v>94</v>
      </c>
      <c r="C319" s="139" t="s">
        <v>88</v>
      </c>
      <c r="D319" s="139" t="s">
        <v>495</v>
      </c>
      <c r="E319" s="138">
        <v>200</v>
      </c>
      <c r="F319" s="140">
        <v>17.600000000000001</v>
      </c>
      <c r="G319" s="135"/>
      <c r="H319" s="136"/>
    </row>
    <row r="320" spans="1:8" ht="15.75">
      <c r="A320" s="56" t="s">
        <v>7</v>
      </c>
      <c r="B320" s="51">
        <v>10</v>
      </c>
      <c r="C320" s="51"/>
      <c r="D320" s="51"/>
      <c r="E320" s="50"/>
      <c r="F320" s="53">
        <f>F321+F325+F335+F366</f>
        <v>10457.547</v>
      </c>
      <c r="G320" s="170">
        <f t="shared" ref="G320:H320" si="92">G321+G325+G335+G366</f>
        <v>10184.396999999999</v>
      </c>
      <c r="H320" s="170">
        <f t="shared" si="92"/>
        <v>10911.271500000001</v>
      </c>
    </row>
    <row r="321" spans="1:8" ht="15.75">
      <c r="A321" s="56" t="s">
        <v>8</v>
      </c>
      <c r="B321" s="51">
        <v>10</v>
      </c>
      <c r="C321" s="51" t="s">
        <v>86</v>
      </c>
      <c r="D321" s="51"/>
      <c r="E321" s="50"/>
      <c r="F321" s="53">
        <f>F322</f>
        <v>4862</v>
      </c>
      <c r="G321" s="170">
        <f t="shared" ref="G321:H323" si="93">G322</f>
        <v>4848</v>
      </c>
      <c r="H321" s="170">
        <f t="shared" si="93"/>
        <v>5042</v>
      </c>
    </row>
    <row r="322" spans="1:8" ht="72" customHeight="1">
      <c r="A322" s="18" t="s">
        <v>316</v>
      </c>
      <c r="B322" s="51">
        <v>10</v>
      </c>
      <c r="C322" s="51" t="s">
        <v>86</v>
      </c>
      <c r="D322" s="51" t="s">
        <v>103</v>
      </c>
      <c r="E322" s="50"/>
      <c r="F322" s="53">
        <f>F323</f>
        <v>4862</v>
      </c>
      <c r="G322" s="170">
        <f t="shared" si="93"/>
        <v>4848</v>
      </c>
      <c r="H322" s="170">
        <f t="shared" si="93"/>
        <v>5042</v>
      </c>
    </row>
    <row r="323" spans="1:8" ht="35.25" customHeight="1">
      <c r="A323" s="15" t="s">
        <v>9</v>
      </c>
      <c r="B323" s="51">
        <v>10</v>
      </c>
      <c r="C323" s="51" t="s">
        <v>86</v>
      </c>
      <c r="D323" s="51" t="s">
        <v>10</v>
      </c>
      <c r="E323" s="50"/>
      <c r="F323" s="53">
        <f>F324</f>
        <v>4862</v>
      </c>
      <c r="G323" s="170">
        <f t="shared" si="93"/>
        <v>4848</v>
      </c>
      <c r="H323" s="170">
        <f t="shared" si="93"/>
        <v>5042</v>
      </c>
    </row>
    <row r="324" spans="1:8" ht="81.75" customHeight="1">
      <c r="A324" s="15" t="s">
        <v>11</v>
      </c>
      <c r="B324" s="51">
        <v>10</v>
      </c>
      <c r="C324" s="51" t="s">
        <v>86</v>
      </c>
      <c r="D324" s="51" t="s">
        <v>12</v>
      </c>
      <c r="E324" s="50">
        <v>300</v>
      </c>
      <c r="F324" s="49">
        <v>4862</v>
      </c>
      <c r="G324" s="47">
        <v>4848</v>
      </c>
      <c r="H324" s="48">
        <v>5042</v>
      </c>
    </row>
    <row r="325" spans="1:8" ht="15.75">
      <c r="A325" s="56" t="s">
        <v>13</v>
      </c>
      <c r="B325" s="51">
        <v>10</v>
      </c>
      <c r="C325" s="51" t="s">
        <v>87</v>
      </c>
      <c r="D325" s="51"/>
      <c r="E325" s="50"/>
      <c r="F325" s="53">
        <f>F326</f>
        <v>200</v>
      </c>
      <c r="G325" s="52">
        <f t="shared" ref="G325:H326" si="94">G326</f>
        <v>200</v>
      </c>
      <c r="H325" s="53">
        <f t="shared" si="94"/>
        <v>200</v>
      </c>
    </row>
    <row r="326" spans="1:8" ht="55.5" customHeight="1">
      <c r="A326" s="14" t="s">
        <v>325</v>
      </c>
      <c r="B326" s="51">
        <v>10</v>
      </c>
      <c r="C326" s="51" t="s">
        <v>87</v>
      </c>
      <c r="D326" s="51" t="s">
        <v>160</v>
      </c>
      <c r="E326" s="50"/>
      <c r="F326" s="53">
        <f>F327</f>
        <v>200</v>
      </c>
      <c r="G326" s="114">
        <f t="shared" si="94"/>
        <v>200</v>
      </c>
      <c r="H326" s="114">
        <f t="shared" si="94"/>
        <v>200</v>
      </c>
    </row>
    <row r="327" spans="1:8" ht="40.5" customHeight="1">
      <c r="A327" s="15" t="s">
        <v>14</v>
      </c>
      <c r="B327" s="51">
        <v>10</v>
      </c>
      <c r="C327" s="51" t="s">
        <v>87</v>
      </c>
      <c r="D327" s="113" t="s">
        <v>446</v>
      </c>
      <c r="E327" s="50"/>
      <c r="F327" s="53">
        <f>F329+F330</f>
        <v>200</v>
      </c>
      <c r="G327" s="52">
        <f t="shared" ref="G327:H327" si="95">G329+G330</f>
        <v>200</v>
      </c>
      <c r="H327" s="53">
        <f t="shared" si="95"/>
        <v>200</v>
      </c>
    </row>
    <row r="328" spans="1:8" ht="94.5" hidden="1" customHeight="1">
      <c r="A328" s="15" t="s">
        <v>15</v>
      </c>
      <c r="B328" s="51">
        <v>10</v>
      </c>
      <c r="C328" s="51" t="s">
        <v>87</v>
      </c>
      <c r="D328" s="51" t="s">
        <v>286</v>
      </c>
      <c r="E328" s="50">
        <v>300</v>
      </c>
      <c r="F328" s="53">
        <v>0</v>
      </c>
      <c r="G328" s="47">
        <v>0</v>
      </c>
      <c r="H328" s="48">
        <v>0</v>
      </c>
    </row>
    <row r="329" spans="1:8" ht="131.25" customHeight="1">
      <c r="A329" s="29" t="s">
        <v>376</v>
      </c>
      <c r="B329" s="51">
        <v>10</v>
      </c>
      <c r="C329" s="51" t="s">
        <v>87</v>
      </c>
      <c r="D329" s="113" t="s">
        <v>447</v>
      </c>
      <c r="E329" s="50">
        <v>300</v>
      </c>
      <c r="F329" s="49">
        <v>0</v>
      </c>
      <c r="G329" s="47">
        <v>0</v>
      </c>
      <c r="H329" s="48">
        <v>0</v>
      </c>
    </row>
    <row r="330" spans="1:8" ht="85.5" customHeight="1">
      <c r="A330" s="15" t="s">
        <v>331</v>
      </c>
      <c r="B330" s="51">
        <v>10</v>
      </c>
      <c r="C330" s="51" t="s">
        <v>87</v>
      </c>
      <c r="D330" s="113" t="s">
        <v>448</v>
      </c>
      <c r="E330" s="50">
        <v>300</v>
      </c>
      <c r="F330" s="53">
        <v>200</v>
      </c>
      <c r="G330" s="47">
        <v>200</v>
      </c>
      <c r="H330" s="48">
        <v>200</v>
      </c>
    </row>
    <row r="331" spans="1:8" ht="0.75" customHeight="1">
      <c r="A331" s="15" t="s">
        <v>24</v>
      </c>
      <c r="B331" s="51">
        <v>10</v>
      </c>
      <c r="C331" s="51" t="s">
        <v>87</v>
      </c>
      <c r="D331" s="51" t="s">
        <v>25</v>
      </c>
      <c r="E331" s="50">
        <v>300</v>
      </c>
      <c r="F331" s="49">
        <v>0</v>
      </c>
      <c r="G331" s="47">
        <v>0</v>
      </c>
      <c r="H331" s="48">
        <v>0</v>
      </c>
    </row>
    <row r="332" spans="1:8" ht="63" hidden="1" customHeight="1">
      <c r="A332" s="25" t="s">
        <v>215</v>
      </c>
      <c r="B332" s="51">
        <v>10</v>
      </c>
      <c r="C332" s="51" t="s">
        <v>87</v>
      </c>
      <c r="D332" s="51" t="s">
        <v>216</v>
      </c>
      <c r="E332" s="50"/>
      <c r="F332" s="53">
        <f>F333</f>
        <v>0</v>
      </c>
      <c r="G332" s="52">
        <f t="shared" ref="G332:H333" si="96">G333</f>
        <v>0</v>
      </c>
      <c r="H332" s="53">
        <f t="shared" si="96"/>
        <v>0</v>
      </c>
    </row>
    <row r="333" spans="1:8" ht="47.25" hidden="1" customHeight="1">
      <c r="A333" s="15" t="s">
        <v>155</v>
      </c>
      <c r="B333" s="51">
        <v>10</v>
      </c>
      <c r="C333" s="51" t="s">
        <v>87</v>
      </c>
      <c r="D333" s="51" t="s">
        <v>1</v>
      </c>
      <c r="E333" s="50"/>
      <c r="F333" s="53">
        <f>F334</f>
        <v>0</v>
      </c>
      <c r="G333" s="52">
        <f t="shared" si="96"/>
        <v>0</v>
      </c>
      <c r="H333" s="53">
        <f t="shared" si="96"/>
        <v>0</v>
      </c>
    </row>
    <row r="334" spans="1:8" ht="0.75" customHeight="1">
      <c r="A334" s="15" t="s">
        <v>31</v>
      </c>
      <c r="B334" s="51">
        <v>10</v>
      </c>
      <c r="C334" s="51" t="s">
        <v>87</v>
      </c>
      <c r="D334" s="51" t="s">
        <v>32</v>
      </c>
      <c r="E334" s="50">
        <v>200</v>
      </c>
      <c r="F334" s="53">
        <v>0</v>
      </c>
      <c r="G334" s="47"/>
      <c r="H334" s="48"/>
    </row>
    <row r="335" spans="1:8" ht="15.75">
      <c r="A335" s="56" t="s">
        <v>33</v>
      </c>
      <c r="B335" s="51">
        <v>10</v>
      </c>
      <c r="C335" s="51" t="s">
        <v>88</v>
      </c>
      <c r="D335" s="51"/>
      <c r="E335" s="50"/>
      <c r="F335" s="53">
        <f>F336+F341</f>
        <v>4271.2000000000007</v>
      </c>
      <c r="G335" s="52">
        <f t="shared" ref="G335:H335" si="97">G336+G341</f>
        <v>4834.2969999999996</v>
      </c>
      <c r="H335" s="53">
        <f t="shared" si="97"/>
        <v>5367.1715000000004</v>
      </c>
    </row>
    <row r="336" spans="1:8" ht="94.5">
      <c r="A336" s="15" t="s">
        <v>462</v>
      </c>
      <c r="B336" s="51">
        <v>10</v>
      </c>
      <c r="C336" s="51" t="s">
        <v>88</v>
      </c>
      <c r="D336" s="51" t="s">
        <v>26</v>
      </c>
      <c r="E336" s="50"/>
      <c r="F336" s="53">
        <f>F337</f>
        <v>680.40000000000009</v>
      </c>
      <c r="G336" s="52">
        <f t="shared" ref="G336:H337" si="98">G337</f>
        <v>717.99700000000007</v>
      </c>
      <c r="H336" s="53">
        <f t="shared" si="98"/>
        <v>709.87149999999997</v>
      </c>
    </row>
    <row r="337" spans="1:8" ht="78.75">
      <c r="A337" s="15" t="s">
        <v>27</v>
      </c>
      <c r="B337" s="51">
        <v>10</v>
      </c>
      <c r="C337" s="51" t="s">
        <v>88</v>
      </c>
      <c r="D337" s="51" t="s">
        <v>28</v>
      </c>
      <c r="E337" s="50"/>
      <c r="F337" s="53">
        <f>F338</f>
        <v>680.40000000000009</v>
      </c>
      <c r="G337" s="52">
        <f t="shared" si="98"/>
        <v>717.99700000000007</v>
      </c>
      <c r="H337" s="53">
        <f t="shared" si="98"/>
        <v>709.87149999999997</v>
      </c>
    </row>
    <row r="338" spans="1:8" ht="31.5">
      <c r="A338" s="15" t="s">
        <v>29</v>
      </c>
      <c r="B338" s="51">
        <v>10</v>
      </c>
      <c r="C338" s="51" t="s">
        <v>88</v>
      </c>
      <c r="D338" s="51" t="s">
        <v>30</v>
      </c>
      <c r="E338" s="50"/>
      <c r="F338" s="53">
        <f>F339+F340</f>
        <v>680.40000000000009</v>
      </c>
      <c r="G338" s="52">
        <f t="shared" ref="G338:H338" si="99">G339+G340</f>
        <v>717.99700000000007</v>
      </c>
      <c r="H338" s="53">
        <f t="shared" si="99"/>
        <v>709.87149999999997</v>
      </c>
    </row>
    <row r="339" spans="1:8" ht="63">
      <c r="A339" s="29" t="s">
        <v>361</v>
      </c>
      <c r="B339" s="51">
        <v>10</v>
      </c>
      <c r="C339" s="51" t="s">
        <v>88</v>
      </c>
      <c r="D339" s="51" t="s">
        <v>287</v>
      </c>
      <c r="E339" s="50">
        <v>300</v>
      </c>
      <c r="F339" s="49">
        <v>531.6</v>
      </c>
      <c r="G339" s="54">
        <v>569.197</v>
      </c>
      <c r="H339" s="49">
        <v>561.07150000000001</v>
      </c>
    </row>
    <row r="340" spans="1:8" ht="78.75">
      <c r="A340" s="29" t="s">
        <v>362</v>
      </c>
      <c r="B340" s="51">
        <v>10</v>
      </c>
      <c r="C340" s="51" t="s">
        <v>88</v>
      </c>
      <c r="D340" s="51" t="s">
        <v>288</v>
      </c>
      <c r="E340" s="50">
        <v>300</v>
      </c>
      <c r="F340" s="53">
        <v>148.80000000000001</v>
      </c>
      <c r="G340" s="47">
        <v>148.80000000000001</v>
      </c>
      <c r="H340" s="48">
        <v>148.80000000000001</v>
      </c>
    </row>
    <row r="341" spans="1:8" ht="47.25">
      <c r="A341" s="29" t="s">
        <v>261</v>
      </c>
      <c r="B341" s="51">
        <v>10</v>
      </c>
      <c r="C341" s="51" t="s">
        <v>88</v>
      </c>
      <c r="D341" s="51" t="s">
        <v>130</v>
      </c>
      <c r="E341" s="50"/>
      <c r="F341" s="53">
        <f>F342+F345</f>
        <v>3590.8</v>
      </c>
      <c r="G341" s="52">
        <f t="shared" ref="G341:H341" si="100">G342+G345</f>
        <v>4116.2999999999993</v>
      </c>
      <c r="H341" s="53">
        <f t="shared" si="100"/>
        <v>4657.3</v>
      </c>
    </row>
    <row r="342" spans="1:8" ht="39" customHeight="1">
      <c r="A342" s="15" t="s">
        <v>188</v>
      </c>
      <c r="B342" s="51">
        <v>10</v>
      </c>
      <c r="C342" s="51" t="s">
        <v>88</v>
      </c>
      <c r="D342" s="51" t="s">
        <v>132</v>
      </c>
      <c r="E342" s="50"/>
      <c r="F342" s="53">
        <f>F343</f>
        <v>151</v>
      </c>
      <c r="G342" s="52">
        <f t="shared" ref="G342:H343" si="101">G343</f>
        <v>157</v>
      </c>
      <c r="H342" s="53">
        <f t="shared" si="101"/>
        <v>163</v>
      </c>
    </row>
    <row r="343" spans="1:8" ht="33.75" customHeight="1">
      <c r="A343" s="56" t="s">
        <v>199</v>
      </c>
      <c r="B343" s="51">
        <v>10</v>
      </c>
      <c r="C343" s="51" t="s">
        <v>88</v>
      </c>
      <c r="D343" s="51" t="s">
        <v>190</v>
      </c>
      <c r="E343" s="50"/>
      <c r="F343" s="53">
        <f>F344</f>
        <v>151</v>
      </c>
      <c r="G343" s="52">
        <f t="shared" si="101"/>
        <v>157</v>
      </c>
      <c r="H343" s="53">
        <f t="shared" si="101"/>
        <v>163</v>
      </c>
    </row>
    <row r="344" spans="1:8" ht="173.25">
      <c r="A344" s="15" t="s">
        <v>34</v>
      </c>
      <c r="B344" s="51">
        <v>10</v>
      </c>
      <c r="C344" s="51" t="s">
        <v>88</v>
      </c>
      <c r="D344" s="51" t="s">
        <v>339</v>
      </c>
      <c r="E344" s="50">
        <v>300</v>
      </c>
      <c r="F344" s="49">
        <v>151</v>
      </c>
      <c r="G344" s="47">
        <v>157</v>
      </c>
      <c r="H344" s="48">
        <v>163</v>
      </c>
    </row>
    <row r="345" spans="1:8" ht="47.25">
      <c r="A345" s="15" t="s">
        <v>131</v>
      </c>
      <c r="B345" s="51">
        <v>10</v>
      </c>
      <c r="C345" s="51" t="s">
        <v>88</v>
      </c>
      <c r="D345" s="51" t="s">
        <v>35</v>
      </c>
      <c r="E345" s="50"/>
      <c r="F345" s="53">
        <f>F346+F348</f>
        <v>3439.8</v>
      </c>
      <c r="G345" s="170">
        <f t="shared" ref="G345:H345" si="102">G346+G348</f>
        <v>3959.2999999999997</v>
      </c>
      <c r="H345" s="170">
        <f t="shared" si="102"/>
        <v>4494.3</v>
      </c>
    </row>
    <row r="346" spans="1:8" ht="103.5" customHeight="1">
      <c r="A346" s="15" t="s">
        <v>36</v>
      </c>
      <c r="B346" s="51">
        <v>10</v>
      </c>
      <c r="C346" s="51" t="s">
        <v>88</v>
      </c>
      <c r="D346" s="51" t="s">
        <v>37</v>
      </c>
      <c r="E346" s="50"/>
      <c r="F346" s="53">
        <f>F347</f>
        <v>0</v>
      </c>
      <c r="G346" s="52">
        <f t="shared" ref="G346:H346" si="103">G347</f>
        <v>0</v>
      </c>
      <c r="H346" s="53">
        <f t="shared" si="103"/>
        <v>0</v>
      </c>
    </row>
    <row r="347" spans="1:8" ht="102" customHeight="1">
      <c r="A347" s="15" t="s">
        <v>450</v>
      </c>
      <c r="B347" s="51">
        <v>10</v>
      </c>
      <c r="C347" s="51" t="s">
        <v>88</v>
      </c>
      <c r="D347" s="51" t="s">
        <v>38</v>
      </c>
      <c r="E347" s="50">
        <v>300</v>
      </c>
      <c r="F347" s="49"/>
      <c r="G347" s="47"/>
      <c r="H347" s="48"/>
    </row>
    <row r="348" spans="1:8" ht="126" customHeight="1">
      <c r="A348" s="75" t="s">
        <v>399</v>
      </c>
      <c r="B348" s="51">
        <v>10</v>
      </c>
      <c r="C348" s="51" t="s">
        <v>88</v>
      </c>
      <c r="D348" s="51" t="s">
        <v>39</v>
      </c>
      <c r="E348" s="50"/>
      <c r="F348" s="49">
        <f>F349+F359+F361</f>
        <v>3439.8</v>
      </c>
      <c r="G348" s="173">
        <f t="shared" ref="G348:H348" si="104">G349+G359+G361</f>
        <v>3959.2999999999997</v>
      </c>
      <c r="H348" s="173">
        <f t="shared" si="104"/>
        <v>4494.3</v>
      </c>
    </row>
    <row r="349" spans="1:8" ht="84.75" customHeight="1">
      <c r="A349" s="17" t="s">
        <v>40</v>
      </c>
      <c r="B349" s="51">
        <v>10</v>
      </c>
      <c r="C349" s="51" t="s">
        <v>88</v>
      </c>
      <c r="D349" s="21" t="s">
        <v>342</v>
      </c>
      <c r="E349" s="50">
        <v>300</v>
      </c>
      <c r="F349" s="188">
        <v>635.4</v>
      </c>
      <c r="G349" s="188">
        <v>794.6</v>
      </c>
      <c r="H349" s="188">
        <v>964.1</v>
      </c>
    </row>
    <row r="350" spans="1:8" ht="78.75" hidden="1" customHeight="1">
      <c r="A350" s="15" t="s">
        <v>41</v>
      </c>
      <c r="B350" s="51">
        <v>10</v>
      </c>
      <c r="C350" s="51" t="s">
        <v>88</v>
      </c>
      <c r="D350" s="51" t="s">
        <v>42</v>
      </c>
      <c r="E350" s="50"/>
      <c r="F350" s="49">
        <f>F351</f>
        <v>1256</v>
      </c>
      <c r="G350" s="54">
        <f t="shared" ref="G350:H350" si="105">G351</f>
        <v>715</v>
      </c>
      <c r="H350" s="49">
        <f t="shared" si="105"/>
        <v>715</v>
      </c>
    </row>
    <row r="351" spans="1:8" ht="78.75" hidden="1" customHeight="1">
      <c r="A351" s="17" t="s">
        <v>43</v>
      </c>
      <c r="B351" s="51">
        <v>10</v>
      </c>
      <c r="C351" s="51" t="s">
        <v>88</v>
      </c>
      <c r="D351" s="51" t="s">
        <v>44</v>
      </c>
      <c r="E351" s="50">
        <v>300</v>
      </c>
      <c r="F351" s="49">
        <v>1256</v>
      </c>
      <c r="G351" s="54">
        <v>715</v>
      </c>
      <c r="H351" s="49">
        <v>715</v>
      </c>
    </row>
    <row r="352" spans="1:8" ht="78.75" hidden="1" customHeight="1">
      <c r="A352" s="15" t="s">
        <v>45</v>
      </c>
      <c r="B352" s="51">
        <v>10</v>
      </c>
      <c r="C352" s="51" t="s">
        <v>88</v>
      </c>
      <c r="D352" s="51" t="s">
        <v>46</v>
      </c>
      <c r="E352" s="50"/>
      <c r="F352" s="49">
        <f>F353</f>
        <v>1358</v>
      </c>
      <c r="G352" s="54">
        <f t="shared" ref="G352:H352" si="106">G353</f>
        <v>1260</v>
      </c>
      <c r="H352" s="49">
        <f t="shared" si="106"/>
        <v>1200</v>
      </c>
    </row>
    <row r="353" spans="1:8" ht="78.75" hidden="1" customHeight="1">
      <c r="A353" s="17" t="s">
        <v>326</v>
      </c>
      <c r="B353" s="51">
        <v>10</v>
      </c>
      <c r="C353" s="51" t="s">
        <v>88</v>
      </c>
      <c r="D353" s="51" t="s">
        <v>47</v>
      </c>
      <c r="E353" s="50">
        <v>300</v>
      </c>
      <c r="F353" s="49">
        <v>1358</v>
      </c>
      <c r="G353" s="54">
        <v>1260</v>
      </c>
      <c r="H353" s="49">
        <v>1200</v>
      </c>
    </row>
    <row r="354" spans="1:8" ht="94.5" hidden="1" customHeight="1">
      <c r="A354" s="15" t="s">
        <v>301</v>
      </c>
      <c r="B354" s="51">
        <v>10</v>
      </c>
      <c r="C354" s="51" t="s">
        <v>88</v>
      </c>
      <c r="D354" s="51" t="s">
        <v>300</v>
      </c>
      <c r="E354" s="50"/>
      <c r="F354" s="49">
        <f>F355</f>
        <v>0</v>
      </c>
      <c r="G354" s="54">
        <f t="shared" ref="G354:H354" si="107">G355</f>
        <v>0</v>
      </c>
      <c r="H354" s="49">
        <f t="shared" si="107"/>
        <v>0</v>
      </c>
    </row>
    <row r="355" spans="1:8" ht="141.75" hidden="1" customHeight="1">
      <c r="A355" s="17" t="s">
        <v>49</v>
      </c>
      <c r="B355" s="51">
        <v>10</v>
      </c>
      <c r="C355" s="51" t="s">
        <v>88</v>
      </c>
      <c r="D355" s="51" t="s">
        <v>48</v>
      </c>
      <c r="E355" s="50">
        <v>300</v>
      </c>
      <c r="F355" s="49">
        <v>0</v>
      </c>
      <c r="G355" s="54">
        <v>0</v>
      </c>
      <c r="H355" s="49">
        <v>0</v>
      </c>
    </row>
    <row r="356" spans="1:8" ht="78.75" hidden="1">
      <c r="A356" s="15" t="s">
        <v>50</v>
      </c>
      <c r="B356" s="51">
        <v>10</v>
      </c>
      <c r="C356" s="51" t="s">
        <v>88</v>
      </c>
      <c r="D356" s="51" t="s">
        <v>51</v>
      </c>
      <c r="E356" s="50"/>
      <c r="F356" s="49">
        <f>F357</f>
        <v>0</v>
      </c>
      <c r="G356" s="54">
        <f t="shared" ref="G356:H356" si="108">G357</f>
        <v>0</v>
      </c>
      <c r="H356" s="49">
        <f t="shared" si="108"/>
        <v>0</v>
      </c>
    </row>
    <row r="357" spans="1:8" ht="78.75" hidden="1">
      <c r="A357" s="17" t="s">
        <v>52</v>
      </c>
      <c r="B357" s="51">
        <v>10</v>
      </c>
      <c r="C357" s="51" t="s">
        <v>88</v>
      </c>
      <c r="D357" s="51" t="s">
        <v>53</v>
      </c>
      <c r="E357" s="50">
        <v>300</v>
      </c>
      <c r="F357" s="49">
        <v>0</v>
      </c>
      <c r="G357" s="54">
        <v>0</v>
      </c>
      <c r="H357" s="49">
        <v>0</v>
      </c>
    </row>
    <row r="358" spans="1:8" ht="0.75" customHeight="1">
      <c r="A358" s="29" t="s">
        <v>45</v>
      </c>
      <c r="B358" s="51">
        <v>10</v>
      </c>
      <c r="C358" s="51" t="s">
        <v>88</v>
      </c>
      <c r="D358" s="21" t="s">
        <v>46</v>
      </c>
      <c r="E358" s="50"/>
      <c r="F358" s="49">
        <f>F359</f>
        <v>2287.6</v>
      </c>
      <c r="G358" s="54">
        <f t="shared" ref="G358:H358" si="109">G359</f>
        <v>2516.1999999999998</v>
      </c>
      <c r="H358" s="49">
        <f t="shared" si="109"/>
        <v>2754.5</v>
      </c>
    </row>
    <row r="359" spans="1:8" ht="78" customHeight="1">
      <c r="A359" s="29" t="s">
        <v>336</v>
      </c>
      <c r="B359" s="51">
        <v>10</v>
      </c>
      <c r="C359" s="51" t="s">
        <v>88</v>
      </c>
      <c r="D359" s="21" t="s">
        <v>400</v>
      </c>
      <c r="E359" s="50">
        <v>300</v>
      </c>
      <c r="F359" s="186">
        <v>2287.6</v>
      </c>
      <c r="G359" s="186">
        <v>2516.1999999999998</v>
      </c>
      <c r="H359" s="186">
        <v>2754.5</v>
      </c>
    </row>
    <row r="360" spans="1:8" ht="70.5" hidden="1" customHeight="1">
      <c r="A360" s="16" t="s">
        <v>41</v>
      </c>
      <c r="B360" s="51">
        <v>10</v>
      </c>
      <c r="C360" s="51" t="s">
        <v>88</v>
      </c>
      <c r="D360" s="21" t="s">
        <v>42</v>
      </c>
      <c r="E360" s="50"/>
      <c r="F360" s="49">
        <f>F361</f>
        <v>516.79999999999995</v>
      </c>
      <c r="G360" s="54">
        <f t="shared" ref="G360:H360" si="110">G361</f>
        <v>648.5</v>
      </c>
      <c r="H360" s="49">
        <f t="shared" si="110"/>
        <v>775.7</v>
      </c>
    </row>
    <row r="361" spans="1:8" ht="78.75">
      <c r="A361" s="16" t="s">
        <v>43</v>
      </c>
      <c r="B361" s="51">
        <v>10</v>
      </c>
      <c r="C361" s="51" t="s">
        <v>88</v>
      </c>
      <c r="D361" s="21" t="s">
        <v>401</v>
      </c>
      <c r="E361" s="50">
        <v>300</v>
      </c>
      <c r="F361" s="188">
        <v>516.79999999999995</v>
      </c>
      <c r="G361" s="188">
        <v>648.5</v>
      </c>
      <c r="H361" s="188">
        <v>775.7</v>
      </c>
    </row>
    <row r="362" spans="1:8" ht="141.75" hidden="1">
      <c r="A362" s="29" t="s">
        <v>337</v>
      </c>
      <c r="B362" s="51">
        <v>10</v>
      </c>
      <c r="C362" s="51" t="s">
        <v>88</v>
      </c>
      <c r="D362" s="21" t="s">
        <v>300</v>
      </c>
      <c r="E362" s="50"/>
      <c r="F362" s="49">
        <f>F363</f>
        <v>0</v>
      </c>
      <c r="G362" s="54">
        <f t="shared" ref="G362:H362" si="111">G363</f>
        <v>0</v>
      </c>
      <c r="H362" s="49">
        <f t="shared" si="111"/>
        <v>0</v>
      </c>
    </row>
    <row r="363" spans="1:8" ht="141.75" hidden="1">
      <c r="A363" s="29" t="s">
        <v>49</v>
      </c>
      <c r="B363" s="51">
        <v>10</v>
      </c>
      <c r="C363" s="51" t="s">
        <v>88</v>
      </c>
      <c r="D363" s="21" t="s">
        <v>48</v>
      </c>
      <c r="E363" s="50">
        <v>300</v>
      </c>
      <c r="F363" s="49"/>
      <c r="G363" s="54"/>
      <c r="H363" s="49"/>
    </row>
    <row r="364" spans="1:8" ht="78.75" hidden="1">
      <c r="A364" s="29" t="s">
        <v>50</v>
      </c>
      <c r="B364" s="51">
        <v>10</v>
      </c>
      <c r="C364" s="51" t="s">
        <v>88</v>
      </c>
      <c r="D364" s="21" t="s">
        <v>51</v>
      </c>
      <c r="E364" s="50"/>
      <c r="F364" s="53">
        <f>F365</f>
        <v>0</v>
      </c>
      <c r="G364" s="52">
        <f t="shared" ref="G364:H364" si="112">G365</f>
        <v>0</v>
      </c>
      <c r="H364" s="53">
        <f t="shared" si="112"/>
        <v>0</v>
      </c>
    </row>
    <row r="365" spans="1:8" ht="78.75" hidden="1">
      <c r="A365" s="29" t="s">
        <v>52</v>
      </c>
      <c r="B365" s="51">
        <v>10</v>
      </c>
      <c r="C365" s="51" t="s">
        <v>88</v>
      </c>
      <c r="D365" s="21" t="s">
        <v>338</v>
      </c>
      <c r="E365" s="50">
        <v>300</v>
      </c>
      <c r="F365" s="53">
        <v>0</v>
      </c>
      <c r="G365" s="47">
        <v>0</v>
      </c>
      <c r="H365" s="48">
        <v>0</v>
      </c>
    </row>
    <row r="366" spans="1:8" ht="31.5">
      <c r="A366" s="56" t="s">
        <v>54</v>
      </c>
      <c r="B366" s="51">
        <v>10</v>
      </c>
      <c r="C366" s="51" t="s">
        <v>89</v>
      </c>
      <c r="D366" s="51"/>
      <c r="E366" s="50"/>
      <c r="F366" s="53">
        <f>F367</f>
        <v>1124.347</v>
      </c>
      <c r="G366" s="52">
        <f t="shared" ref="G366:H366" si="113">G367</f>
        <v>302.10000000000002</v>
      </c>
      <c r="H366" s="53">
        <f t="shared" si="113"/>
        <v>302.10000000000002</v>
      </c>
    </row>
    <row r="367" spans="1:8" ht="63">
      <c r="A367" s="14" t="s">
        <v>316</v>
      </c>
      <c r="B367" s="51">
        <v>10</v>
      </c>
      <c r="C367" s="51" t="s">
        <v>89</v>
      </c>
      <c r="D367" s="51" t="s">
        <v>103</v>
      </c>
      <c r="E367" s="50"/>
      <c r="F367" s="53">
        <f>F368+F371</f>
        <v>1124.347</v>
      </c>
      <c r="G367" s="52">
        <f t="shared" ref="G367:H367" si="114">G368+G371</f>
        <v>302.10000000000002</v>
      </c>
      <c r="H367" s="53">
        <f t="shared" si="114"/>
        <v>302.10000000000002</v>
      </c>
    </row>
    <row r="368" spans="1:8" ht="47.25">
      <c r="A368" s="15" t="s">
        <v>104</v>
      </c>
      <c r="B368" s="51">
        <v>10</v>
      </c>
      <c r="C368" s="51" t="s">
        <v>89</v>
      </c>
      <c r="D368" s="51" t="s">
        <v>105</v>
      </c>
      <c r="E368" s="50"/>
      <c r="F368" s="53">
        <f>F369</f>
        <v>317.24700000000001</v>
      </c>
      <c r="G368" s="52">
        <f>G369</f>
        <v>302.10000000000002</v>
      </c>
      <c r="H368" s="53">
        <f>H369</f>
        <v>302.10000000000002</v>
      </c>
    </row>
    <row r="369" spans="1:9" ht="78.75">
      <c r="A369" s="130" t="s">
        <v>55</v>
      </c>
      <c r="B369" s="51">
        <v>10</v>
      </c>
      <c r="C369" s="51" t="s">
        <v>89</v>
      </c>
      <c r="D369" s="51" t="s">
        <v>147</v>
      </c>
      <c r="E369" s="50">
        <v>600</v>
      </c>
      <c r="F369" s="126">
        <v>317.24700000000001</v>
      </c>
      <c r="G369" s="126">
        <v>302.10000000000002</v>
      </c>
      <c r="H369" s="126">
        <v>302.10000000000002</v>
      </c>
    </row>
    <row r="370" spans="1:9" ht="78.75">
      <c r="A370" s="29" t="s">
        <v>429</v>
      </c>
      <c r="B370" s="107">
        <v>10</v>
      </c>
      <c r="C370" s="107" t="s">
        <v>89</v>
      </c>
      <c r="D370" s="110" t="s">
        <v>428</v>
      </c>
      <c r="E370" s="106"/>
      <c r="F370" s="108">
        <f>F371</f>
        <v>807.1</v>
      </c>
      <c r="G370" s="104"/>
      <c r="H370" s="105"/>
    </row>
    <row r="371" spans="1:9" ht="94.5">
      <c r="A371" s="16" t="s">
        <v>461</v>
      </c>
      <c r="B371" s="51" t="s">
        <v>303</v>
      </c>
      <c r="C371" s="51" t="s">
        <v>89</v>
      </c>
      <c r="D371" s="21" t="s">
        <v>445</v>
      </c>
      <c r="E371" s="50">
        <v>600</v>
      </c>
      <c r="F371" s="53">
        <v>807.1</v>
      </c>
      <c r="G371" s="47">
        <v>0</v>
      </c>
      <c r="H371" s="48">
        <v>0</v>
      </c>
      <c r="I371" s="76"/>
    </row>
    <row r="372" spans="1:9" ht="15.75">
      <c r="A372" s="56" t="s">
        <v>56</v>
      </c>
      <c r="B372" s="51">
        <v>11</v>
      </c>
      <c r="C372" s="51"/>
      <c r="D372" s="51"/>
      <c r="E372" s="50"/>
      <c r="F372" s="53">
        <f>F373+F386</f>
        <v>2142.38</v>
      </c>
      <c r="G372" s="117">
        <f>G373+G386</f>
        <v>727.6</v>
      </c>
      <c r="H372" s="117">
        <f>H373+H386</f>
        <v>727.6</v>
      </c>
    </row>
    <row r="373" spans="1:9" ht="15.75">
      <c r="A373" s="56" t="s">
        <v>57</v>
      </c>
      <c r="B373" s="51">
        <v>11</v>
      </c>
      <c r="C373" s="51" t="s">
        <v>93</v>
      </c>
      <c r="D373" s="51"/>
      <c r="E373" s="50"/>
      <c r="F373" s="53">
        <f>F374</f>
        <v>2142.38</v>
      </c>
      <c r="G373" s="117">
        <f>G374</f>
        <v>727.6</v>
      </c>
      <c r="H373" s="53">
        <f t="shared" ref="G373:H374" si="115">H374</f>
        <v>727.6</v>
      </c>
    </row>
    <row r="374" spans="1:9" ht="69" customHeight="1">
      <c r="A374" s="18" t="s">
        <v>277</v>
      </c>
      <c r="B374" s="51">
        <v>11</v>
      </c>
      <c r="C374" s="51" t="s">
        <v>93</v>
      </c>
      <c r="D374" s="51" t="s">
        <v>216</v>
      </c>
      <c r="E374" s="50"/>
      <c r="F374" s="53">
        <f>F375</f>
        <v>2142.38</v>
      </c>
      <c r="G374" s="52">
        <f t="shared" si="115"/>
        <v>727.6</v>
      </c>
      <c r="H374" s="53">
        <f t="shared" si="115"/>
        <v>727.6</v>
      </c>
    </row>
    <row r="375" spans="1:9" ht="69" customHeight="1">
      <c r="A375" s="56" t="s">
        <v>58</v>
      </c>
      <c r="B375" s="51">
        <v>11</v>
      </c>
      <c r="C375" s="51" t="s">
        <v>93</v>
      </c>
      <c r="D375" s="51" t="s">
        <v>59</v>
      </c>
      <c r="E375" s="50"/>
      <c r="F375" s="53">
        <f>F376+F378+F379+F377</f>
        <v>2142.38</v>
      </c>
      <c r="G375" s="117">
        <f>G376+G378+G379</f>
        <v>727.6</v>
      </c>
      <c r="H375" s="117">
        <f>H376+H378+H379</f>
        <v>727.6</v>
      </c>
    </row>
    <row r="376" spans="1:9" ht="164.25" customHeight="1">
      <c r="A376" s="56" t="s">
        <v>327</v>
      </c>
      <c r="B376" s="51">
        <v>11</v>
      </c>
      <c r="C376" s="51" t="s">
        <v>93</v>
      </c>
      <c r="D376" s="51" t="s">
        <v>60</v>
      </c>
      <c r="E376" s="50">
        <v>200</v>
      </c>
      <c r="F376" s="126">
        <v>1534.48</v>
      </c>
      <c r="G376" s="126">
        <v>119.7</v>
      </c>
      <c r="H376" s="126">
        <v>118.46</v>
      </c>
    </row>
    <row r="377" spans="1:9" ht="0.75" customHeight="1">
      <c r="A377" s="153" t="s">
        <v>327</v>
      </c>
      <c r="B377" s="148">
        <v>11</v>
      </c>
      <c r="C377" s="148" t="s">
        <v>93</v>
      </c>
      <c r="D377" s="148" t="s">
        <v>496</v>
      </c>
      <c r="E377" s="147">
        <v>200</v>
      </c>
      <c r="F377" s="144"/>
      <c r="G377" s="144"/>
      <c r="H377" s="144"/>
    </row>
    <row r="378" spans="1:9" ht="0.75" customHeight="1">
      <c r="A378" s="119" t="s">
        <v>451</v>
      </c>
      <c r="B378" s="51">
        <v>11</v>
      </c>
      <c r="C378" s="51" t="s">
        <v>93</v>
      </c>
      <c r="D378" s="116" t="s">
        <v>452</v>
      </c>
      <c r="E378" s="50">
        <v>200</v>
      </c>
      <c r="F378" s="126"/>
      <c r="G378" s="47">
        <v>0</v>
      </c>
      <c r="H378" s="48">
        <v>0</v>
      </c>
    </row>
    <row r="379" spans="1:9" ht="68.25" customHeight="1">
      <c r="A379" s="119" t="s">
        <v>453</v>
      </c>
      <c r="B379" s="116">
        <v>11</v>
      </c>
      <c r="C379" s="116" t="s">
        <v>93</v>
      </c>
      <c r="D379" s="21" t="s">
        <v>459</v>
      </c>
      <c r="E379" s="50">
        <v>200</v>
      </c>
      <c r="F379" s="126">
        <v>607.9</v>
      </c>
      <c r="G379" s="126">
        <v>607.9</v>
      </c>
      <c r="H379" s="126">
        <v>609.14</v>
      </c>
    </row>
    <row r="380" spans="1:9" ht="28.5" hidden="1" customHeight="1">
      <c r="A380" s="15" t="s">
        <v>297</v>
      </c>
      <c r="B380" s="51">
        <v>11</v>
      </c>
      <c r="C380" s="51" t="s">
        <v>91</v>
      </c>
      <c r="D380" s="51" t="s">
        <v>200</v>
      </c>
      <c r="E380" s="50"/>
      <c r="F380" s="53">
        <f>F381+F382</f>
        <v>0</v>
      </c>
      <c r="G380" s="52">
        <f t="shared" ref="G380:H380" si="116">G381+G382</f>
        <v>0</v>
      </c>
      <c r="H380" s="53">
        <f t="shared" si="116"/>
        <v>0</v>
      </c>
    </row>
    <row r="381" spans="1:9" ht="41.25" hidden="1" customHeight="1">
      <c r="A381" s="15" t="s">
        <v>297</v>
      </c>
      <c r="B381" s="51">
        <v>11</v>
      </c>
      <c r="C381" s="51" t="s">
        <v>91</v>
      </c>
      <c r="D381" s="51" t="s">
        <v>61</v>
      </c>
      <c r="E381" s="50">
        <v>400</v>
      </c>
      <c r="F381" s="49">
        <v>0</v>
      </c>
      <c r="G381" s="47"/>
      <c r="H381" s="48"/>
    </row>
    <row r="382" spans="1:9" ht="21" hidden="1" customHeight="1">
      <c r="A382" s="15" t="s">
        <v>299</v>
      </c>
      <c r="B382" s="51">
        <v>11</v>
      </c>
      <c r="C382" s="51" t="s">
        <v>91</v>
      </c>
      <c r="D382" s="51" t="s">
        <v>298</v>
      </c>
      <c r="E382" s="50">
        <v>400</v>
      </c>
      <c r="F382" s="49">
        <v>0</v>
      </c>
      <c r="G382" s="47"/>
      <c r="H382" s="48"/>
    </row>
    <row r="383" spans="1:9" ht="23.25" hidden="1" customHeight="1">
      <c r="A383" s="56" t="s">
        <v>62</v>
      </c>
      <c r="B383" s="51">
        <v>13</v>
      </c>
      <c r="C383" s="51"/>
      <c r="D383" s="51"/>
      <c r="E383" s="50"/>
      <c r="F383" s="53">
        <f>F384</f>
        <v>0</v>
      </c>
      <c r="G383" s="52">
        <f t="shared" ref="G383:H384" si="117">G384</f>
        <v>0</v>
      </c>
      <c r="H383" s="53">
        <f t="shared" si="117"/>
        <v>0</v>
      </c>
    </row>
    <row r="384" spans="1:9" ht="20.25" hidden="1" customHeight="1">
      <c r="A384" s="56" t="s">
        <v>63</v>
      </c>
      <c r="B384" s="51">
        <v>13</v>
      </c>
      <c r="C384" s="51" t="s">
        <v>86</v>
      </c>
      <c r="D384" s="51"/>
      <c r="E384" s="50"/>
      <c r="F384" s="53">
        <f>F385</f>
        <v>0</v>
      </c>
      <c r="G384" s="52">
        <f t="shared" si="117"/>
        <v>0</v>
      </c>
      <c r="H384" s="53">
        <f t="shared" si="117"/>
        <v>0</v>
      </c>
    </row>
    <row r="385" spans="1:8" ht="15.75" hidden="1" customHeight="1">
      <c r="A385" s="15" t="s">
        <v>64</v>
      </c>
      <c r="B385" s="51">
        <v>13</v>
      </c>
      <c r="C385" s="51" t="s">
        <v>86</v>
      </c>
      <c r="D385" s="51" t="s">
        <v>65</v>
      </c>
      <c r="E385" s="50">
        <v>700</v>
      </c>
      <c r="F385" s="53">
        <v>0</v>
      </c>
      <c r="G385" s="47"/>
      <c r="H385" s="48"/>
    </row>
    <row r="386" spans="1:8" ht="0.75" hidden="1" customHeight="1">
      <c r="A386" s="32" t="s">
        <v>363</v>
      </c>
      <c r="B386" s="33">
        <v>11</v>
      </c>
      <c r="C386" s="33" t="s">
        <v>91</v>
      </c>
      <c r="D386" s="34"/>
      <c r="E386" s="34"/>
      <c r="F386" s="49">
        <f>F387</f>
        <v>0</v>
      </c>
      <c r="G386" s="54">
        <f t="shared" ref="G386:H387" si="118">G387</f>
        <v>0</v>
      </c>
      <c r="H386" s="49">
        <f t="shared" si="118"/>
        <v>0</v>
      </c>
    </row>
    <row r="387" spans="1:8" ht="58.5" hidden="1" customHeight="1">
      <c r="A387" s="120" t="s">
        <v>261</v>
      </c>
      <c r="B387" s="33">
        <v>11</v>
      </c>
      <c r="C387" s="33" t="s">
        <v>91</v>
      </c>
      <c r="D387" s="34" t="s">
        <v>132</v>
      </c>
      <c r="E387" s="34"/>
      <c r="F387" s="49">
        <f>F388+F392</f>
        <v>0</v>
      </c>
      <c r="G387" s="54">
        <v>0</v>
      </c>
      <c r="H387" s="49">
        <f t="shared" si="118"/>
        <v>0</v>
      </c>
    </row>
    <row r="388" spans="1:8" ht="35.25" hidden="1" customHeight="1">
      <c r="A388" s="32" t="s">
        <v>364</v>
      </c>
      <c r="B388" s="33">
        <v>11</v>
      </c>
      <c r="C388" s="33" t="s">
        <v>91</v>
      </c>
      <c r="D388" s="34" t="s">
        <v>200</v>
      </c>
      <c r="E388" s="34"/>
      <c r="F388" s="49">
        <f>F390+F391</f>
        <v>0</v>
      </c>
      <c r="G388" s="54">
        <f t="shared" ref="G388:H388" si="119">G390+G391</f>
        <v>0</v>
      </c>
      <c r="H388" s="49">
        <f t="shared" si="119"/>
        <v>0</v>
      </c>
    </row>
    <row r="389" spans="1:8" ht="0.75" hidden="1" customHeight="1">
      <c r="A389" s="245" t="s">
        <v>365</v>
      </c>
      <c r="B389" s="247">
        <v>11</v>
      </c>
      <c r="C389" s="248" t="s">
        <v>91</v>
      </c>
      <c r="D389" s="250" t="s">
        <v>367</v>
      </c>
      <c r="E389" s="250">
        <v>400</v>
      </c>
      <c r="F389" s="49"/>
      <c r="G389" s="54"/>
      <c r="H389" s="49"/>
    </row>
    <row r="390" spans="1:8" ht="0.75" hidden="1" customHeight="1">
      <c r="A390" s="246"/>
      <c r="B390" s="247"/>
      <c r="C390" s="249"/>
      <c r="D390" s="250"/>
      <c r="E390" s="250"/>
      <c r="F390" s="49">
        <v>0</v>
      </c>
      <c r="G390" s="54">
        <v>0</v>
      </c>
      <c r="H390" s="49">
        <v>0</v>
      </c>
    </row>
    <row r="391" spans="1:8" ht="21.75" hidden="1" customHeight="1">
      <c r="A391" s="32" t="s">
        <v>366</v>
      </c>
      <c r="B391" s="69">
        <v>11</v>
      </c>
      <c r="C391" s="33" t="s">
        <v>91</v>
      </c>
      <c r="D391" s="70" t="s">
        <v>367</v>
      </c>
      <c r="E391" s="70">
        <v>400</v>
      </c>
      <c r="F391" s="49">
        <v>0</v>
      </c>
      <c r="G391" s="54">
        <v>0</v>
      </c>
      <c r="H391" s="49">
        <v>0</v>
      </c>
    </row>
    <row r="392" spans="1:8" ht="36.75" hidden="1" customHeight="1">
      <c r="A392" s="29" t="s">
        <v>405</v>
      </c>
      <c r="B392" s="124">
        <v>11</v>
      </c>
      <c r="C392" s="124" t="s">
        <v>91</v>
      </c>
      <c r="D392" s="21" t="s">
        <v>408</v>
      </c>
      <c r="E392" s="20"/>
      <c r="F392" s="125">
        <f t="shared" ref="F392" si="120">F393+F394</f>
        <v>0</v>
      </c>
      <c r="G392" s="125">
        <v>0</v>
      </c>
      <c r="H392" s="49">
        <f t="shared" ref="H392" si="121">H393+H394</f>
        <v>0</v>
      </c>
    </row>
    <row r="393" spans="1:8" ht="100.5" hidden="1" customHeight="1">
      <c r="A393" s="29" t="s">
        <v>406</v>
      </c>
      <c r="B393" s="124">
        <v>11</v>
      </c>
      <c r="C393" s="124" t="s">
        <v>91</v>
      </c>
      <c r="D393" s="21"/>
      <c r="E393" s="20">
        <v>200</v>
      </c>
      <c r="F393" s="125"/>
      <c r="G393" s="125"/>
      <c r="H393" s="49">
        <v>0</v>
      </c>
    </row>
    <row r="394" spans="1:8" ht="1.5" hidden="1" customHeight="1">
      <c r="A394" s="29" t="s">
        <v>407</v>
      </c>
      <c r="B394" s="124">
        <v>11</v>
      </c>
      <c r="C394" s="124" t="s">
        <v>91</v>
      </c>
      <c r="D394" s="21" t="s">
        <v>408</v>
      </c>
      <c r="E394" s="20">
        <v>200</v>
      </c>
      <c r="F394" s="125"/>
      <c r="G394" s="125"/>
      <c r="H394" s="49">
        <v>0</v>
      </c>
    </row>
    <row r="395" spans="1:8" ht="0.75" hidden="1" customHeight="1">
      <c r="A395" s="120"/>
      <c r="B395" s="121"/>
      <c r="C395" s="122"/>
      <c r="D395" s="123"/>
      <c r="E395" s="123"/>
      <c r="F395" s="115"/>
      <c r="G395" s="118"/>
      <c r="H395" s="115"/>
    </row>
    <row r="396" spans="1:8" ht="78.75">
      <c r="A396" s="56" t="s">
        <v>66</v>
      </c>
      <c r="B396" s="51">
        <v>14</v>
      </c>
      <c r="C396" s="51"/>
      <c r="D396" s="51"/>
      <c r="E396" s="50"/>
      <c r="F396" s="53">
        <f>F397+F406+F419+F402</f>
        <v>29786.276000000002</v>
      </c>
      <c r="G396" s="170">
        <f t="shared" ref="G396:H396" si="122">G397+G406+G419+G402</f>
        <v>9767</v>
      </c>
      <c r="H396" s="170">
        <f t="shared" si="122"/>
        <v>6786</v>
      </c>
    </row>
    <row r="397" spans="1:8" ht="69" customHeight="1">
      <c r="A397" s="56" t="s">
        <v>67</v>
      </c>
      <c r="B397" s="51">
        <v>14</v>
      </c>
      <c r="C397" s="51" t="s">
        <v>86</v>
      </c>
      <c r="D397" s="51"/>
      <c r="E397" s="50"/>
      <c r="F397" s="53">
        <f>F398</f>
        <v>7261</v>
      </c>
      <c r="G397" s="170">
        <f t="shared" ref="G397:H397" si="123">G398</f>
        <v>6767</v>
      </c>
      <c r="H397" s="170">
        <f t="shared" si="123"/>
        <v>6786</v>
      </c>
    </row>
    <row r="398" spans="1:8" ht="149.25" customHeight="1">
      <c r="A398" s="18" t="s">
        <v>317</v>
      </c>
      <c r="B398" s="51">
        <v>14</v>
      </c>
      <c r="C398" s="51" t="s">
        <v>86</v>
      </c>
      <c r="D398" s="51" t="s">
        <v>116</v>
      </c>
      <c r="E398" s="50"/>
      <c r="F398" s="53">
        <f>F399</f>
        <v>7261</v>
      </c>
      <c r="G398" s="170">
        <f t="shared" ref="G398:H398" si="124">G399</f>
        <v>6767</v>
      </c>
      <c r="H398" s="170">
        <f t="shared" si="124"/>
        <v>6786</v>
      </c>
    </row>
    <row r="399" spans="1:8" ht="114" customHeight="1">
      <c r="A399" s="15" t="s">
        <v>68</v>
      </c>
      <c r="B399" s="51">
        <v>14</v>
      </c>
      <c r="C399" s="51" t="s">
        <v>86</v>
      </c>
      <c r="D399" s="51" t="s">
        <v>69</v>
      </c>
      <c r="E399" s="50"/>
      <c r="F399" s="53">
        <f>F400+F401</f>
        <v>7261</v>
      </c>
      <c r="G399" s="170">
        <f t="shared" ref="G399:H399" si="125">G400+G401</f>
        <v>6767</v>
      </c>
      <c r="H399" s="170">
        <f t="shared" si="125"/>
        <v>6786</v>
      </c>
    </row>
    <row r="400" spans="1:8" ht="68.25" customHeight="1">
      <c r="A400" s="17" t="s">
        <v>295</v>
      </c>
      <c r="B400" s="51">
        <v>14</v>
      </c>
      <c r="C400" s="51" t="s">
        <v>86</v>
      </c>
      <c r="D400" s="19" t="s">
        <v>296</v>
      </c>
      <c r="E400" s="50">
        <v>500</v>
      </c>
      <c r="F400" s="49">
        <v>4076</v>
      </c>
      <c r="G400" s="47">
        <v>3563</v>
      </c>
      <c r="H400" s="48">
        <v>3563</v>
      </c>
    </row>
    <row r="401" spans="1:8" ht="77.25" customHeight="1">
      <c r="A401" s="17" t="s">
        <v>454</v>
      </c>
      <c r="B401" s="51">
        <v>14</v>
      </c>
      <c r="C401" s="51" t="s">
        <v>86</v>
      </c>
      <c r="D401" s="19" t="s">
        <v>455</v>
      </c>
      <c r="E401" s="50">
        <v>500</v>
      </c>
      <c r="F401" s="49">
        <v>3185</v>
      </c>
      <c r="G401" s="47">
        <v>3204</v>
      </c>
      <c r="H401" s="48">
        <v>3223</v>
      </c>
    </row>
    <row r="402" spans="1:8" ht="36.75" hidden="1" customHeight="1">
      <c r="A402" s="17" t="s">
        <v>518</v>
      </c>
      <c r="B402" s="162" t="s">
        <v>22</v>
      </c>
      <c r="C402" s="162" t="s">
        <v>93</v>
      </c>
      <c r="D402" s="155"/>
      <c r="E402" s="161"/>
      <c r="F402" s="154">
        <f>F403</f>
        <v>0</v>
      </c>
      <c r="G402" s="159"/>
      <c r="H402" s="160"/>
    </row>
    <row r="403" spans="1:8" ht="77.25" hidden="1" customHeight="1">
      <c r="A403" s="18" t="s">
        <v>317</v>
      </c>
      <c r="B403" s="162" t="s">
        <v>22</v>
      </c>
      <c r="C403" s="162" t="s">
        <v>93</v>
      </c>
      <c r="D403" s="162" t="s">
        <v>116</v>
      </c>
      <c r="E403" s="161"/>
      <c r="F403" s="154">
        <f>F404</f>
        <v>0</v>
      </c>
      <c r="G403" s="159"/>
      <c r="H403" s="160"/>
    </row>
    <row r="404" spans="1:8" ht="77.25" hidden="1" customHeight="1">
      <c r="A404" s="15" t="s">
        <v>68</v>
      </c>
      <c r="B404" s="162" t="s">
        <v>22</v>
      </c>
      <c r="C404" s="162" t="s">
        <v>93</v>
      </c>
      <c r="D404" s="162" t="s">
        <v>69</v>
      </c>
      <c r="E404" s="161"/>
      <c r="F404" s="154">
        <f>F405</f>
        <v>0</v>
      </c>
      <c r="G404" s="159"/>
      <c r="H404" s="160"/>
    </row>
    <row r="405" spans="1:8" ht="77.25" hidden="1" customHeight="1">
      <c r="A405" s="17" t="s">
        <v>519</v>
      </c>
      <c r="B405" s="162" t="s">
        <v>22</v>
      </c>
      <c r="C405" s="162" t="s">
        <v>93</v>
      </c>
      <c r="D405" s="155" t="s">
        <v>520</v>
      </c>
      <c r="E405" s="161">
        <v>500</v>
      </c>
      <c r="F405" s="154"/>
      <c r="G405" s="159"/>
      <c r="H405" s="160"/>
    </row>
    <row r="406" spans="1:8" ht="31.5">
      <c r="A406" s="29" t="s">
        <v>334</v>
      </c>
      <c r="B406" s="51">
        <v>14</v>
      </c>
      <c r="C406" s="51" t="s">
        <v>87</v>
      </c>
      <c r="D406" s="51"/>
      <c r="E406" s="50"/>
      <c r="F406" s="53">
        <f>F407</f>
        <v>22525.276000000002</v>
      </c>
      <c r="G406" s="52">
        <f t="shared" ref="G406:H406" si="126">G407</f>
        <v>3000</v>
      </c>
      <c r="H406" s="53">
        <f t="shared" si="126"/>
        <v>0</v>
      </c>
    </row>
    <row r="407" spans="1:8" ht="147.75" customHeight="1">
      <c r="A407" s="18" t="s">
        <v>317</v>
      </c>
      <c r="B407" s="51">
        <v>14</v>
      </c>
      <c r="C407" s="51" t="s">
        <v>87</v>
      </c>
      <c r="D407" s="51" t="s">
        <v>116</v>
      </c>
      <c r="E407" s="50"/>
      <c r="F407" s="53">
        <f>F409</f>
        <v>22525.276000000002</v>
      </c>
      <c r="G407" s="52">
        <f>G409</f>
        <v>3000</v>
      </c>
      <c r="H407" s="53">
        <f>H409</f>
        <v>0</v>
      </c>
    </row>
    <row r="408" spans="1:8" ht="69" hidden="1" customHeight="1">
      <c r="A408" s="29" t="s">
        <v>411</v>
      </c>
      <c r="B408" s="19">
        <v>14</v>
      </c>
      <c r="C408" s="19" t="s">
        <v>87</v>
      </c>
      <c r="D408" s="21" t="s">
        <v>292</v>
      </c>
      <c r="E408" s="20">
        <v>500</v>
      </c>
      <c r="F408" s="87"/>
      <c r="G408" s="87">
        <v>0</v>
      </c>
      <c r="H408" s="87">
        <v>0</v>
      </c>
    </row>
    <row r="409" spans="1:8" ht="114.75" customHeight="1">
      <c r="A409" s="15" t="s">
        <v>68</v>
      </c>
      <c r="B409" s="51">
        <v>14</v>
      </c>
      <c r="C409" s="51" t="s">
        <v>87</v>
      </c>
      <c r="D409" s="51" t="s">
        <v>69</v>
      </c>
      <c r="E409" s="50"/>
      <c r="F409" s="53">
        <f>F411+F413+F417+F418+F416+F412+F410+F414+F415</f>
        <v>22525.276000000002</v>
      </c>
      <c r="G409" s="170">
        <f t="shared" ref="G409:H409" si="127">G411+G413+G417+G418+G416+G412+G410+G414</f>
        <v>3000</v>
      </c>
      <c r="H409" s="170">
        <f t="shared" si="127"/>
        <v>0</v>
      </c>
    </row>
    <row r="410" spans="1:8" ht="11.25" hidden="1" customHeight="1">
      <c r="A410" s="29" t="s">
        <v>481</v>
      </c>
      <c r="B410" s="19">
        <v>14</v>
      </c>
      <c r="C410" s="19" t="s">
        <v>87</v>
      </c>
      <c r="D410" s="21" t="s">
        <v>482</v>
      </c>
      <c r="E410" s="20">
        <v>500</v>
      </c>
      <c r="F410" s="97"/>
      <c r="G410" s="96">
        <v>0</v>
      </c>
      <c r="H410" s="97">
        <v>0</v>
      </c>
    </row>
    <row r="411" spans="1:8" ht="50.25" customHeight="1">
      <c r="A411" s="29" t="s">
        <v>480</v>
      </c>
      <c r="B411" s="19">
        <v>14</v>
      </c>
      <c r="C411" s="19" t="s">
        <v>87</v>
      </c>
      <c r="D411" s="21" t="s">
        <v>292</v>
      </c>
      <c r="E411" s="20">
        <v>500</v>
      </c>
      <c r="F411" s="87">
        <v>4160</v>
      </c>
      <c r="G411" s="87">
        <v>0</v>
      </c>
      <c r="H411" s="87">
        <v>0</v>
      </c>
    </row>
    <row r="412" spans="1:8" ht="50.25" hidden="1" customHeight="1">
      <c r="A412" s="29" t="s">
        <v>483</v>
      </c>
      <c r="B412" s="19">
        <v>14</v>
      </c>
      <c r="C412" s="19" t="s">
        <v>87</v>
      </c>
      <c r="D412" s="21" t="s">
        <v>77</v>
      </c>
      <c r="E412" s="20">
        <v>500</v>
      </c>
      <c r="F412" s="87"/>
      <c r="G412" s="87">
        <v>0</v>
      </c>
      <c r="H412" s="87">
        <v>0</v>
      </c>
    </row>
    <row r="413" spans="1:8" ht="66" customHeight="1">
      <c r="A413" s="29" t="s">
        <v>545</v>
      </c>
      <c r="B413" s="19">
        <v>14</v>
      </c>
      <c r="C413" s="19" t="s">
        <v>87</v>
      </c>
      <c r="D413" s="204" t="s">
        <v>520</v>
      </c>
      <c r="E413" s="202">
        <v>500</v>
      </c>
      <c r="F413" s="203">
        <v>13165</v>
      </c>
      <c r="G413" s="54">
        <v>0</v>
      </c>
      <c r="H413" s="49">
        <v>0</v>
      </c>
    </row>
    <row r="414" spans="1:8" ht="75" customHeight="1">
      <c r="A414" s="29" t="s">
        <v>558</v>
      </c>
      <c r="B414" s="216">
        <v>14</v>
      </c>
      <c r="C414" s="216" t="s">
        <v>87</v>
      </c>
      <c r="D414" s="217" t="s">
        <v>559</v>
      </c>
      <c r="E414" s="218">
        <v>500</v>
      </c>
      <c r="F414" s="215">
        <v>1936.412</v>
      </c>
      <c r="G414" s="152">
        <v>0</v>
      </c>
      <c r="H414" s="144">
        <v>0</v>
      </c>
    </row>
    <row r="415" spans="1:8" ht="75" customHeight="1">
      <c r="A415" s="29" t="s">
        <v>481</v>
      </c>
      <c r="B415" s="216">
        <v>14</v>
      </c>
      <c r="C415" s="216" t="s">
        <v>87</v>
      </c>
      <c r="D415" s="217" t="s">
        <v>482</v>
      </c>
      <c r="E415" s="218">
        <v>500</v>
      </c>
      <c r="F415" s="215">
        <v>164.68100000000001</v>
      </c>
      <c r="G415" s="214">
        <v>0</v>
      </c>
      <c r="H415" s="215">
        <v>0</v>
      </c>
    </row>
    <row r="416" spans="1:8" ht="64.5" customHeight="1">
      <c r="A416" s="29" t="s">
        <v>557</v>
      </c>
      <c r="B416" s="19">
        <v>14</v>
      </c>
      <c r="C416" s="19" t="s">
        <v>87</v>
      </c>
      <c r="D416" s="21" t="s">
        <v>72</v>
      </c>
      <c r="E416" s="20">
        <v>500</v>
      </c>
      <c r="F416" s="215">
        <v>99.183000000000007</v>
      </c>
      <c r="G416" s="54">
        <v>0</v>
      </c>
      <c r="H416" s="49">
        <v>0</v>
      </c>
    </row>
    <row r="417" spans="1:8" ht="67.5" customHeight="1">
      <c r="A417" s="15" t="s">
        <v>521</v>
      </c>
      <c r="B417" s="19">
        <v>14</v>
      </c>
      <c r="C417" s="19" t="s">
        <v>87</v>
      </c>
      <c r="D417" s="192" t="s">
        <v>536</v>
      </c>
      <c r="E417" s="20">
        <v>500</v>
      </c>
      <c r="F417" s="49">
        <v>3000</v>
      </c>
      <c r="G417" s="54">
        <v>3000</v>
      </c>
      <c r="H417" s="49">
        <v>0</v>
      </c>
    </row>
    <row r="418" spans="1:8" ht="0.75" customHeight="1">
      <c r="A418" s="15" t="s">
        <v>294</v>
      </c>
      <c r="B418" s="51">
        <v>14</v>
      </c>
      <c r="C418" s="51" t="s">
        <v>87</v>
      </c>
      <c r="D418" s="19" t="s">
        <v>332</v>
      </c>
      <c r="E418" s="50">
        <v>500</v>
      </c>
      <c r="F418" s="49"/>
      <c r="G418" s="47">
        <v>0</v>
      </c>
      <c r="H418" s="48">
        <v>0</v>
      </c>
    </row>
    <row r="419" spans="1:8" ht="31.5" hidden="1">
      <c r="A419" s="15" t="s">
        <v>70</v>
      </c>
      <c r="B419" s="11">
        <v>14</v>
      </c>
      <c r="C419" s="11" t="s">
        <v>87</v>
      </c>
      <c r="D419" s="19"/>
      <c r="E419" s="12"/>
      <c r="F419" s="13">
        <f>F420+F421+F422+F423+F424+F426+F427+F425</f>
        <v>0</v>
      </c>
      <c r="G419" s="38">
        <f>G420+G421+G422+G423+G424+G426+G427+G425</f>
        <v>0</v>
      </c>
      <c r="H419" s="13">
        <f>H420+H421+H422+H423+H424+H426+H427+H425</f>
        <v>0</v>
      </c>
    </row>
    <row r="420" spans="1:8" ht="110.25" hidden="1">
      <c r="A420" s="10" t="s">
        <v>71</v>
      </c>
      <c r="B420" s="11">
        <v>14</v>
      </c>
      <c r="C420" s="11" t="s">
        <v>87</v>
      </c>
      <c r="D420" s="11" t="s">
        <v>72</v>
      </c>
      <c r="E420" s="12">
        <v>500</v>
      </c>
      <c r="F420" s="13">
        <v>0</v>
      </c>
      <c r="G420" s="45"/>
      <c r="H420" s="28"/>
    </row>
    <row r="421" spans="1:8" ht="196.5" hidden="1" customHeight="1">
      <c r="A421" s="10" t="s">
        <v>76</v>
      </c>
      <c r="B421" s="11">
        <v>14</v>
      </c>
      <c r="C421" s="11" t="s">
        <v>87</v>
      </c>
      <c r="D421" s="11" t="s">
        <v>77</v>
      </c>
      <c r="E421" s="12">
        <v>500</v>
      </c>
      <c r="F421" s="13">
        <v>0</v>
      </c>
      <c r="G421" s="45"/>
      <c r="H421" s="28"/>
    </row>
    <row r="422" spans="1:8" ht="115.5" hidden="1" customHeight="1">
      <c r="A422" s="10" t="s">
        <v>78</v>
      </c>
      <c r="B422" s="11">
        <v>14</v>
      </c>
      <c r="C422" s="11" t="s">
        <v>87</v>
      </c>
      <c r="D422" s="11" t="s">
        <v>79</v>
      </c>
      <c r="E422" s="12">
        <v>500</v>
      </c>
      <c r="F422" s="13">
        <v>0</v>
      </c>
      <c r="G422" s="45"/>
      <c r="H422" s="28"/>
    </row>
    <row r="423" spans="1:8" ht="141.75" hidden="1">
      <c r="A423" s="10" t="s">
        <v>80</v>
      </c>
      <c r="B423" s="11">
        <v>14</v>
      </c>
      <c r="C423" s="11" t="s">
        <v>87</v>
      </c>
      <c r="D423" s="11" t="s">
        <v>77</v>
      </c>
      <c r="E423" s="12">
        <v>500</v>
      </c>
      <c r="F423" s="13">
        <v>0</v>
      </c>
      <c r="G423" s="45"/>
      <c r="H423" s="28"/>
    </row>
    <row r="424" spans="1:8" ht="126" hidden="1">
      <c r="A424" s="10" t="s">
        <v>82</v>
      </c>
      <c r="B424" s="11">
        <v>14</v>
      </c>
      <c r="C424" s="11" t="s">
        <v>87</v>
      </c>
      <c r="D424" s="11" t="s">
        <v>83</v>
      </c>
      <c r="E424" s="12">
        <v>500</v>
      </c>
      <c r="F424" s="13">
        <v>0</v>
      </c>
      <c r="G424" s="45"/>
      <c r="H424" s="28"/>
    </row>
    <row r="425" spans="1:8" ht="31.5" hidden="1">
      <c r="A425" s="10" t="s">
        <v>290</v>
      </c>
      <c r="B425" s="11" t="s">
        <v>22</v>
      </c>
      <c r="C425" s="11" t="s">
        <v>87</v>
      </c>
      <c r="D425" s="11" t="s">
        <v>293</v>
      </c>
      <c r="E425" s="12">
        <v>500</v>
      </c>
      <c r="F425" s="13"/>
      <c r="G425" s="45"/>
      <c r="H425" s="28"/>
    </row>
    <row r="426" spans="1:8" ht="119.25" hidden="1" customHeight="1">
      <c r="A426" s="10" t="s">
        <v>84</v>
      </c>
      <c r="B426" s="11">
        <v>14</v>
      </c>
      <c r="C426" s="11" t="s">
        <v>87</v>
      </c>
      <c r="D426" s="11" t="s">
        <v>85</v>
      </c>
      <c r="E426" s="12">
        <v>500</v>
      </c>
      <c r="F426" s="13">
        <v>0</v>
      </c>
      <c r="G426" s="45"/>
      <c r="H426" s="28"/>
    </row>
    <row r="427" spans="1:8" ht="37.9" hidden="1" customHeight="1">
      <c r="A427" s="10" t="s">
        <v>291</v>
      </c>
      <c r="B427" s="11" t="s">
        <v>22</v>
      </c>
      <c r="C427" s="11" t="s">
        <v>87</v>
      </c>
      <c r="D427" s="11" t="s">
        <v>292</v>
      </c>
      <c r="E427" s="12">
        <v>500</v>
      </c>
      <c r="F427" s="13"/>
      <c r="G427" s="45"/>
      <c r="H427" s="28"/>
    </row>
    <row r="428" spans="1:8" ht="15.75" hidden="1">
      <c r="A428" s="27"/>
      <c r="B428" s="11"/>
      <c r="C428" s="11"/>
      <c r="D428" s="11"/>
      <c r="E428" s="12"/>
      <c r="F428" s="13"/>
      <c r="G428" s="45"/>
      <c r="H428" s="28"/>
    </row>
    <row r="435" spans="10:10">
      <c r="J435" s="86"/>
    </row>
  </sheetData>
  <mergeCells count="90">
    <mergeCell ref="G3:H3"/>
    <mergeCell ref="B5:D5"/>
    <mergeCell ref="A6:D6"/>
    <mergeCell ref="E6:H6"/>
    <mergeCell ref="C3:D3"/>
    <mergeCell ref="A17:H17"/>
    <mergeCell ref="F13:H13"/>
    <mergeCell ref="E9:H9"/>
    <mergeCell ref="E10:H10"/>
    <mergeCell ref="F5:H5"/>
    <mergeCell ref="F12:H12"/>
    <mergeCell ref="E11:H11"/>
    <mergeCell ref="A9:D9"/>
    <mergeCell ref="A10:D10"/>
    <mergeCell ref="A11:D11"/>
    <mergeCell ref="B12:D12"/>
    <mergeCell ref="E7:H7"/>
    <mergeCell ref="E8:H8"/>
    <mergeCell ref="A18:H18"/>
    <mergeCell ref="B313:B314"/>
    <mergeCell ref="C313:C314"/>
    <mergeCell ref="D313:D314"/>
    <mergeCell ref="E313:E314"/>
    <mergeCell ref="F313:F314"/>
    <mergeCell ref="B281:B282"/>
    <mergeCell ref="C281:C282"/>
    <mergeCell ref="D281:D282"/>
    <mergeCell ref="E281:E282"/>
    <mergeCell ref="F281:F282"/>
    <mergeCell ref="E276:E277"/>
    <mergeCell ref="E244:E245"/>
    <mergeCell ref="G313:G314"/>
    <mergeCell ref="H313:H314"/>
    <mergeCell ref="B54:B55"/>
    <mergeCell ref="A389:A390"/>
    <mergeCell ref="B389:B390"/>
    <mergeCell ref="C389:C390"/>
    <mergeCell ref="D389:D390"/>
    <mergeCell ref="F54:F55"/>
    <mergeCell ref="E389:E390"/>
    <mergeCell ref="A276:A277"/>
    <mergeCell ref="F244:F245"/>
    <mergeCell ref="B276:B277"/>
    <mergeCell ref="C276:C277"/>
    <mergeCell ref="D276:D277"/>
    <mergeCell ref="A244:A245"/>
    <mergeCell ref="B244:B245"/>
    <mergeCell ref="C244:C245"/>
    <mergeCell ref="D244:D245"/>
    <mergeCell ref="E54:E55"/>
    <mergeCell ref="G281:G282"/>
    <mergeCell ref="H281:H282"/>
    <mergeCell ref="C54:C55"/>
    <mergeCell ref="D54:D55"/>
    <mergeCell ref="F203:F204"/>
    <mergeCell ref="F276:F277"/>
    <mergeCell ref="G54:G55"/>
    <mergeCell ref="H54:H55"/>
    <mergeCell ref="G244:G245"/>
    <mergeCell ref="H244:H245"/>
    <mergeCell ref="G276:G277"/>
    <mergeCell ref="H276:H277"/>
    <mergeCell ref="G203:G204"/>
    <mergeCell ref="H203:H204"/>
    <mergeCell ref="F21:H21"/>
    <mergeCell ref="G49:G50"/>
    <mergeCell ref="A14:H14"/>
    <mergeCell ref="A15:H15"/>
    <mergeCell ref="H49:H50"/>
    <mergeCell ref="F49:F50"/>
    <mergeCell ref="A21:A22"/>
    <mergeCell ref="B21:B22"/>
    <mergeCell ref="C21:C22"/>
    <mergeCell ref="D21:D22"/>
    <mergeCell ref="E21:E22"/>
    <mergeCell ref="E49:E50"/>
    <mergeCell ref="B49:B50"/>
    <mergeCell ref="C49:C50"/>
    <mergeCell ref="D49:D50"/>
    <mergeCell ref="A16:H16"/>
    <mergeCell ref="A302:A303"/>
    <mergeCell ref="B302:B303"/>
    <mergeCell ref="C302:C303"/>
    <mergeCell ref="D302:D303"/>
    <mergeCell ref="E302:E303"/>
    <mergeCell ref="F283:F284"/>
    <mergeCell ref="G283:G284"/>
    <mergeCell ref="H283:H284"/>
    <mergeCell ref="D304:D305"/>
    <mergeCell ref="F302:F303"/>
  </mergeCells>
  <phoneticPr fontId="0" type="noConversion"/>
  <pageMargins left="0.70866141732283472" right="0.19685039370078741" top="0.15748031496062992" bottom="0.15748031496062992" header="0.27559055118110237" footer="0.1968503937007874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2021-05-11T08:05:43Z</cp:lastPrinted>
  <dcterms:created xsi:type="dcterms:W3CDTF">2016-11-24T14:46:38Z</dcterms:created>
  <dcterms:modified xsi:type="dcterms:W3CDTF">2022-07-18T06:33:13Z</dcterms:modified>
</cp:coreProperties>
</file>