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85" windowWidth="11340" windowHeight="8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Лист1!$A$1:$H$392</definedName>
  </definedNames>
  <calcPr calcId="125725"/>
</workbook>
</file>

<file path=xl/calcChain.xml><?xml version="1.0" encoding="utf-8"?>
<calcChain xmlns="http://schemas.openxmlformats.org/spreadsheetml/2006/main">
  <c r="L165" i="1"/>
  <c r="F362"/>
  <c r="L173" l="1"/>
  <c r="K165"/>
  <c r="G96"/>
  <c r="G94"/>
  <c r="H346"/>
  <c r="G346"/>
  <c r="F346"/>
  <c r="F316"/>
  <c r="F312"/>
  <c r="F319"/>
  <c r="F341"/>
  <c r="H199"/>
  <c r="G196"/>
  <c r="H196"/>
  <c r="J173"/>
  <c r="J165"/>
  <c r="J159"/>
  <c r="G144"/>
  <c r="F77" l="1"/>
  <c r="F66"/>
  <c r="F375"/>
  <c r="F42"/>
  <c r="G51"/>
  <c r="G50" s="1"/>
  <c r="H51"/>
  <c r="H50" s="1"/>
  <c r="F51"/>
  <c r="F50" s="1"/>
  <c r="F257" l="1"/>
  <c r="G152"/>
  <c r="G151" s="1"/>
  <c r="H152"/>
  <c r="H151" s="1"/>
  <c r="F152"/>
  <c r="F151" s="1"/>
  <c r="F112"/>
  <c r="F32" l="1"/>
  <c r="F196"/>
  <c r="G193"/>
  <c r="H144"/>
  <c r="H143" s="1"/>
  <c r="G143"/>
  <c r="F170" l="1"/>
  <c r="F210"/>
  <c r="F193"/>
  <c r="H219" l="1"/>
  <c r="H210" s="1"/>
  <c r="G279"/>
  <c r="G141"/>
  <c r="H141"/>
  <c r="H140" s="1"/>
  <c r="G140"/>
  <c r="J160"/>
  <c r="G26"/>
  <c r="G25" s="1"/>
  <c r="G24" s="1"/>
  <c r="H26"/>
  <c r="H25" s="1"/>
  <c r="H24" s="1"/>
  <c r="G128"/>
  <c r="G137"/>
  <c r="G136" s="1"/>
  <c r="H137"/>
  <c r="H136" s="1"/>
  <c r="G131"/>
  <c r="H131"/>
  <c r="H128"/>
  <c r="G298"/>
  <c r="G297" s="1"/>
  <c r="H298"/>
  <c r="H297" s="1"/>
  <c r="G294"/>
  <c r="G293" s="1"/>
  <c r="G292" s="1"/>
  <c r="H294"/>
  <c r="H293" s="1"/>
  <c r="H292" s="1"/>
  <c r="H127" l="1"/>
  <c r="H126" s="1"/>
  <c r="G127"/>
  <c r="G126" s="1"/>
  <c r="G125" s="1"/>
  <c r="H125"/>
  <c r="G219"/>
  <c r="G210" s="1"/>
  <c r="G202"/>
  <c r="H202"/>
  <c r="G170"/>
  <c r="H170"/>
  <c r="G38" l="1"/>
  <c r="H38"/>
  <c r="G85" l="1"/>
  <c r="H85"/>
  <c r="F85"/>
  <c r="F75"/>
  <c r="F65" s="1"/>
  <c r="G42" l="1"/>
  <c r="H42"/>
  <c r="G60"/>
  <c r="H60"/>
  <c r="F267"/>
  <c r="F202"/>
  <c r="G158"/>
  <c r="H158"/>
  <c r="F219"/>
  <c r="F158"/>
  <c r="F131"/>
  <c r="F60"/>
  <c r="F26"/>
  <c r="H193"/>
  <c r="G139"/>
  <c r="H139"/>
  <c r="F144"/>
  <c r="F143" s="1"/>
  <c r="G112"/>
  <c r="G108" s="1"/>
  <c r="H112"/>
  <c r="H108" s="1"/>
  <c r="F108"/>
  <c r="G55"/>
  <c r="H55"/>
  <c r="F55"/>
  <c r="F54" s="1"/>
  <c r="F128"/>
  <c r="F63"/>
  <c r="G92"/>
  <c r="G91" s="1"/>
  <c r="G90" s="1"/>
  <c r="H92"/>
  <c r="H91" s="1"/>
  <c r="H90" s="1"/>
  <c r="F92"/>
  <c r="F141"/>
  <c r="F140" s="1"/>
  <c r="F137"/>
  <c r="F136" s="1"/>
  <c r="F91" l="1"/>
  <c r="F90" s="1"/>
  <c r="F139"/>
  <c r="F279"/>
  <c r="H362"/>
  <c r="F298"/>
  <c r="F297" s="1"/>
  <c r="G375" l="1"/>
  <c r="H375"/>
  <c r="H358"/>
  <c r="H357" s="1"/>
  <c r="H356" s="1"/>
  <c r="G358"/>
  <c r="G356" s="1"/>
  <c r="F358"/>
  <c r="G309"/>
  <c r="G308" s="1"/>
  <c r="G307" s="1"/>
  <c r="H309"/>
  <c r="H308" s="1"/>
  <c r="H307" s="1"/>
  <c r="F309"/>
  <c r="F308" s="1"/>
  <c r="F307" s="1"/>
  <c r="H214"/>
  <c r="G214"/>
  <c r="F214"/>
  <c r="H190"/>
  <c r="H169" s="1"/>
  <c r="G190"/>
  <c r="F190"/>
  <c r="F169" s="1"/>
  <c r="G169" l="1"/>
  <c r="G168" s="1"/>
  <c r="F357"/>
  <c r="F356" s="1"/>
  <c r="F343" s="1"/>
  <c r="F127"/>
  <c r="F126" s="1"/>
  <c r="F125" s="1"/>
  <c r="G331" l="1"/>
  <c r="H331"/>
  <c r="F331"/>
  <c r="G335" l="1"/>
  <c r="H335"/>
  <c r="F335"/>
  <c r="H333"/>
  <c r="G333"/>
  <c r="F333"/>
  <c r="H329"/>
  <c r="G329"/>
  <c r="F329"/>
  <c r="H327"/>
  <c r="G327"/>
  <c r="F327"/>
  <c r="H325"/>
  <c r="G325"/>
  <c r="F325"/>
  <c r="H323"/>
  <c r="G323"/>
  <c r="F323"/>
  <c r="H321"/>
  <c r="G321"/>
  <c r="F321"/>
  <c r="H319"/>
  <c r="G319"/>
  <c r="G267" l="1"/>
  <c r="H267"/>
  <c r="F278"/>
  <c r="G233" l="1"/>
  <c r="G232" s="1"/>
  <c r="H233"/>
  <c r="H232" s="1"/>
  <c r="F233"/>
  <c r="F232" s="1"/>
  <c r="G257" l="1"/>
  <c r="G256" s="1"/>
  <c r="H257"/>
  <c r="H256" s="1"/>
  <c r="G66" l="1"/>
  <c r="H66"/>
  <c r="G63"/>
  <c r="H63"/>
  <c r="G59"/>
  <c r="G58" s="1"/>
  <c r="H59"/>
  <c r="H58" s="1"/>
  <c r="G54"/>
  <c r="G53" s="1"/>
  <c r="H54"/>
  <c r="H53" s="1"/>
  <c r="G41"/>
  <c r="G40" s="1"/>
  <c r="H41"/>
  <c r="H40" s="1"/>
  <c r="G32"/>
  <c r="G31" s="1"/>
  <c r="G30" s="1"/>
  <c r="H32"/>
  <c r="H31" s="1"/>
  <c r="H30" s="1"/>
  <c r="G120" l="1"/>
  <c r="H120"/>
  <c r="H119" s="1"/>
  <c r="F120"/>
  <c r="G383"/>
  <c r="H383"/>
  <c r="F383"/>
  <c r="G278"/>
  <c r="G255" s="1"/>
  <c r="H278"/>
  <c r="H255" s="1"/>
  <c r="F38" l="1"/>
  <c r="G246" l="1"/>
  <c r="H246"/>
  <c r="F246"/>
  <c r="G225"/>
  <c r="H225"/>
  <c r="F225"/>
  <c r="G199" l="1"/>
  <c r="G167" s="1"/>
  <c r="F199"/>
  <c r="G149"/>
  <c r="G148" s="1"/>
  <c r="H149"/>
  <c r="H148" s="1"/>
  <c r="F149"/>
  <c r="F148" s="1"/>
  <c r="F147" l="1"/>
  <c r="F124" s="1"/>
  <c r="H147"/>
  <c r="H124" s="1"/>
  <c r="G147"/>
  <c r="G124" s="1"/>
  <c r="G84"/>
  <c r="G83" s="1"/>
  <c r="G82" s="1"/>
  <c r="H84"/>
  <c r="H83" s="1"/>
  <c r="H82" s="1"/>
  <c r="F84"/>
  <c r="F83" s="1"/>
  <c r="F82" s="1"/>
  <c r="G79"/>
  <c r="H79"/>
  <c r="F79"/>
  <c r="G373"/>
  <c r="G372" s="1"/>
  <c r="H373"/>
  <c r="H372" s="1"/>
  <c r="G369"/>
  <c r="G368" s="1"/>
  <c r="G367" s="1"/>
  <c r="H369"/>
  <c r="H368" s="1"/>
  <c r="H367" s="1"/>
  <c r="G354"/>
  <c r="G353" s="1"/>
  <c r="H354"/>
  <c r="H353" s="1"/>
  <c r="G350"/>
  <c r="H350"/>
  <c r="G345"/>
  <c r="G344" s="1"/>
  <c r="G343" s="1"/>
  <c r="H345"/>
  <c r="H344" s="1"/>
  <c r="H343" s="1"/>
  <c r="G339"/>
  <c r="H339"/>
  <c r="G317"/>
  <c r="G316" s="1"/>
  <c r="H317"/>
  <c r="H316" s="1"/>
  <c r="G314"/>
  <c r="G313" s="1"/>
  <c r="H314"/>
  <c r="H313" s="1"/>
  <c r="G304"/>
  <c r="G303" s="1"/>
  <c r="H304"/>
  <c r="H303" s="1"/>
  <c r="G296"/>
  <c r="H296"/>
  <c r="G284"/>
  <c r="G283" s="1"/>
  <c r="G282" s="1"/>
  <c r="G253" s="1"/>
  <c r="H284"/>
  <c r="H283" s="1"/>
  <c r="G244"/>
  <c r="G243" s="1"/>
  <c r="H244"/>
  <c r="H243" s="1"/>
  <c r="H242" s="1"/>
  <c r="H241" s="1"/>
  <c r="G239"/>
  <c r="H239"/>
  <c r="G237"/>
  <c r="H237"/>
  <c r="G224"/>
  <c r="G223" s="1"/>
  <c r="H224"/>
  <c r="H223" s="1"/>
  <c r="G209"/>
  <c r="G201" s="1"/>
  <c r="H209"/>
  <c r="H201" s="1"/>
  <c r="H168"/>
  <c r="H167" s="1"/>
  <c r="H157"/>
  <c r="H156" s="1"/>
  <c r="H155" s="1"/>
  <c r="G157"/>
  <c r="G156" s="1"/>
  <c r="G155" s="1"/>
  <c r="G119"/>
  <c r="G117"/>
  <c r="G116" s="1"/>
  <c r="G115" s="1"/>
  <c r="H117"/>
  <c r="H116" s="1"/>
  <c r="H115" s="1"/>
  <c r="G106"/>
  <c r="G105" s="1"/>
  <c r="H106"/>
  <c r="H105" s="1"/>
  <c r="F106"/>
  <c r="F105" s="1"/>
  <c r="F104" s="1"/>
  <c r="G104"/>
  <c r="H104"/>
  <c r="G100"/>
  <c r="G99" s="1"/>
  <c r="H100"/>
  <c r="H99" s="1"/>
  <c r="G95"/>
  <c r="H96"/>
  <c r="H94" s="1"/>
  <c r="G75"/>
  <c r="G65" s="1"/>
  <c r="G57" s="1"/>
  <c r="G23" s="1"/>
  <c r="H75"/>
  <c r="H65" s="1"/>
  <c r="H57" s="1"/>
  <c r="H23" s="1"/>
  <c r="F25"/>
  <c r="F24" s="1"/>
  <c r="F373"/>
  <c r="F372" s="1"/>
  <c r="F244"/>
  <c r="F243" s="1"/>
  <c r="F224"/>
  <c r="F223" s="1"/>
  <c r="F168"/>
  <c r="F167" s="1"/>
  <c r="F117"/>
  <c r="F116" s="1"/>
  <c r="F115" s="1"/>
  <c r="F119"/>
  <c r="F96"/>
  <c r="F95" s="1"/>
  <c r="F100"/>
  <c r="F99" s="1"/>
  <c r="F53"/>
  <c r="F59"/>
  <c r="F58" s="1"/>
  <c r="F31"/>
  <c r="F30" s="1"/>
  <c r="F41"/>
  <c r="F40" s="1"/>
  <c r="F157"/>
  <c r="F156" s="1"/>
  <c r="F237"/>
  <c r="F239"/>
  <c r="F284"/>
  <c r="F283" s="1"/>
  <c r="F282" s="1"/>
  <c r="F294"/>
  <c r="F293" s="1"/>
  <c r="F292" s="1"/>
  <c r="F296"/>
  <c r="F304"/>
  <c r="F303" s="1"/>
  <c r="F314"/>
  <c r="F313" s="1"/>
  <c r="F317"/>
  <c r="F339"/>
  <c r="F345"/>
  <c r="F350"/>
  <c r="F354"/>
  <c r="F353" s="1"/>
  <c r="F369"/>
  <c r="F368" s="1"/>
  <c r="F367" s="1"/>
  <c r="F344" l="1"/>
  <c r="H114"/>
  <c r="G114"/>
  <c r="F209"/>
  <c r="F201" s="1"/>
  <c r="F57"/>
  <c r="F23" s="1"/>
  <c r="H95"/>
  <c r="H282"/>
  <c r="H253" s="1"/>
  <c r="F338"/>
  <c r="F337" s="1"/>
  <c r="H338"/>
  <c r="H337" s="1"/>
  <c r="G338"/>
  <c r="G337" s="1"/>
  <c r="F366"/>
  <c r="G236"/>
  <c r="G221" s="1"/>
  <c r="H312"/>
  <c r="H306" s="1"/>
  <c r="F155"/>
  <c r="F256"/>
  <c r="F255" s="1"/>
  <c r="F236"/>
  <c r="F221" s="1"/>
  <c r="F306"/>
  <c r="F242"/>
  <c r="F241" s="1"/>
  <c r="F114"/>
  <c r="F94"/>
  <c r="H366"/>
  <c r="G366"/>
  <c r="G312"/>
  <c r="G306" s="1"/>
  <c r="G291" s="1"/>
  <c r="G242"/>
  <c r="G241" s="1"/>
  <c r="H236"/>
  <c r="H221" s="1"/>
  <c r="H89" l="1"/>
  <c r="H291"/>
  <c r="G89"/>
  <c r="H154"/>
  <c r="G154"/>
  <c r="F89"/>
  <c r="F253"/>
  <c r="F154"/>
  <c r="F291"/>
  <c r="H22" l="1"/>
  <c r="F22"/>
  <c r="G22"/>
</calcChain>
</file>

<file path=xl/sharedStrings.xml><?xml version="1.0" encoding="utf-8"?>
<sst xmlns="http://schemas.openxmlformats.org/spreadsheetml/2006/main" count="1281" uniqueCount="528">
  <si>
    <t>Другие вопросы в области культуры, кинематографии</t>
  </si>
  <si>
    <t>11 0 05 00000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</si>
  <si>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</si>
  <si>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</si>
  <si>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</si>
  <si>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</si>
  <si>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</si>
  <si>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СОЦИАЛЬНАЯ ПОЛИТИКИ</t>
  </si>
  <si>
    <t>Пенсионное обеспечение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</si>
  <si>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</si>
  <si>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</si>
  <si>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</si>
  <si>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</si>
  <si>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</si>
  <si>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Основное мероприятие «Поддержка малых форм хозяйствования»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</si>
  <si>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</si>
  <si>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39 0 01 80100</t>
  </si>
  <si>
    <t>11 0 06 80600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</si>
  <si>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</si>
  <si>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02 4 03 S8410</t>
  </si>
  <si>
    <t>Прочие межбюджетные трансферты общего характера за счет дорожного фонда муниципального района</t>
  </si>
  <si>
    <t>39 0 02 81290</t>
  </si>
  <si>
    <t>Межбюджетные трансферты по переданным полномочиям на содержание библиотек</t>
  </si>
  <si>
    <t>14</t>
  </si>
  <si>
    <t>Национальная оборона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</si>
  <si>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</si>
  <si>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25 1 01 88390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</si>
  <si>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2014-2020 годы.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</si>
  <si>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</si>
  <si>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</si>
  <si>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05 1 00 00000</t>
  </si>
  <si>
    <t>Основное мероприятие «Обеспечение жильем молодых семей»</t>
  </si>
  <si>
    <t>05 1 01 00000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</si>
  <si>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</si>
  <si>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</si>
  <si>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</si>
  <si>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</si>
  <si>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</si>
  <si>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</si>
  <si>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</si>
  <si>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</si>
  <si>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</si>
  <si>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</si>
  <si>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</si>
  <si>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</si>
  <si>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</si>
  <si>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02 2 10 78190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</si>
  <si>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</si>
  <si>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</si>
  <si>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02 2 08 78200</t>
  </si>
  <si>
    <t>02 2 12 78220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</si>
  <si>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</si>
  <si>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</si>
  <si>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</si>
  <si>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</si>
  <si>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02 2 11 78210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</si>
  <si>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</si>
  <si>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</si>
  <si>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</si>
  <si>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</si>
  <si>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</si>
  <si>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11 0 04 00000</t>
  </si>
  <si>
    <t>11 0 04 80410</t>
  </si>
  <si>
    <t>02 1 02 78100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</si>
  <si>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</si>
  <si>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</si>
  <si>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</si>
  <si>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39 0 02 88020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</si>
  <si>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</si>
  <si>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бюджетам субъектов Российской Федерации и муниципальных образований</t>
  </si>
  <si>
    <t xml:space="preserve"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</t>
  </si>
  <si>
    <t>39 0 02 00000</t>
  </si>
  <si>
    <t>Прочие межбюджетные трансферты общего характера</t>
  </si>
  <si>
    <t>Мероприятия по ГО ЧС основного мероприятия «Управление резервным фондом правительства Воронежской области и иными средствами на исполнение расходных обязательств Воронежской области» Межбюджетные трансферты ОБ</t>
  </si>
  <si>
    <t>39 0 02 20570</t>
  </si>
  <si>
    <t>Управление Резервным фондом</t>
  </si>
  <si>
    <t>13</t>
  </si>
  <si>
    <t>Зарезервированные средства связанные с особенностями исполнения бюджета (Иные бюджетные ассигнования)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</si>
  <si>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</si>
  <si>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</si>
  <si>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</t>
  </si>
  <si>
    <t>39 0 02 78330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</si>
  <si>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района»резервный фонд администрации района.</t>
  </si>
  <si>
    <t>ДОПОЛНИТЕЛЬНОЕ ОБРАЗОВАНИЕ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</si>
  <si>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района»(бюджетный кредит)</t>
  </si>
  <si>
    <t>39 0 02 81600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</si>
  <si>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района»(субсидии на изгот.карт-планов)</t>
  </si>
  <si>
    <t>39 0 02 78460</t>
  </si>
  <si>
    <t>01</t>
  </si>
  <si>
    <t>03</t>
  </si>
  <si>
    <t>04</t>
  </si>
  <si>
    <t>06</t>
  </si>
  <si>
    <t>09</t>
  </si>
  <si>
    <t>05</t>
  </si>
  <si>
    <t>07</t>
  </si>
  <si>
    <t>02</t>
  </si>
  <si>
    <t>08</t>
  </si>
  <si>
    <t>Наименование</t>
  </si>
  <si>
    <t>Рз</t>
  </si>
  <si>
    <t>ПР</t>
  </si>
  <si>
    <t>ЦСР</t>
  </si>
  <si>
    <t>ВР</t>
  </si>
  <si>
    <t>В С Е Г О</t>
  </si>
  <si>
    <t>ОБЩЕГОСУДАРСТВЕННЫЕ ВОПРОСЫ</t>
  </si>
  <si>
    <t>Функционирование  законодательных (представительных) органов государственной власти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</si>
  <si>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</si>
  <si>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</si>
  <si>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</si>
  <si>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</si>
  <si>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</si>
  <si>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</si>
  <si>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</si>
  <si>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</si>
  <si>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</si>
  <si>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</si>
  <si>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</si>
  <si>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</si>
  <si>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</si>
  <si>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</si>
  <si>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</si>
  <si>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</si>
  <si>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Расходы на обеспечение деятельности органов местного самоуправления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</si>
  <si>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</si>
  <si>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39 0 03 82010</t>
  </si>
  <si>
    <t xml:space="preserve">Расходы на обеспечение деятельности органов местного самоуправления </t>
  </si>
  <si>
    <t>(Иные бюджетные ассигнования)</t>
  </si>
  <si>
    <t>Резервные фонды</t>
  </si>
  <si>
    <t xml:space="preserve">Основное мероприятие «Организация бюджетного процесса Петропавловского муниципального района» 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</si>
  <si>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</si>
  <si>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</si>
  <si>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</si>
  <si>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Другие общегосударственные вопросы</t>
  </si>
  <si>
    <t>02 0 00 00000</t>
  </si>
  <si>
    <t>Подпрограмма «Социализация детей-сирот и детей, нуждающихся в особой заботе государства»</t>
  </si>
  <si>
    <t>02 1 00 00000</t>
  </si>
  <si>
    <t>Основное мероприятие «Субвенции бюджета муниципальных образований на обеспечение на обеспечение выполения переданных полномочий организации осуществлении деятельности по опеке и попечительству)»</t>
  </si>
  <si>
    <t>02 1 14 00000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</si>
  <si>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</si>
  <si>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</si>
  <si>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</si>
  <si>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</si>
  <si>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</si>
  <si>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</si>
  <si>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</si>
  <si>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</si>
  <si>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</si>
  <si>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</si>
  <si>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58 0 01 78470</t>
  </si>
  <si>
    <t>Выполнение других расходных обязательств  (Иные бюджетные ассигнования)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</si>
  <si>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</si>
  <si>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</si>
  <si>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 xml:space="preserve">Основное мероприятие «Поощрения муниципальных образований»  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</si>
  <si>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</si>
  <si>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</si>
  <si>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</si>
  <si>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</si>
  <si>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</si>
  <si>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«Обеспечение реализации муниципальной программы»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</si>
  <si>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</si>
  <si>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58 0 01 80680 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</si>
  <si>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</si>
  <si>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</si>
  <si>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</si>
  <si>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животных(Закупка товаров, работ и услуг для государственных (муниципальных) нужд)</t>
  </si>
  <si>
    <t>Расходы на проведение Всероссийской сельхоз.переписи(ФБ)</t>
  </si>
  <si>
    <t>25 1 05 53910</t>
  </si>
  <si>
    <t>25 2 00 00000</t>
  </si>
  <si>
    <t>Основное мероприятие «Оказание консультационных услуг предприятиям агропромышленного комплекса, крестьянским (фермерским) хозяйствам и гражданам, ведущим личное подсобное хозяйство»</t>
  </si>
  <si>
    <t>25 2 01 00000</t>
  </si>
  <si>
    <t xml:space="preserve">Расходы муниципального бюджета на обеспечение деятельности ИКЦ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</si>
  <si>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25 2 01 80600</t>
  </si>
  <si>
    <t>Расходы муниципального бюджета на обеспечение деятельности ИКЦ (Закупка товаров, работ и услуг для государственных (муниципальных) нужд)</t>
  </si>
  <si>
    <t>Расходы муниципального бюджета на обеспечение деятельности ИКЦ (Иные бюджетные ассигнования)</t>
  </si>
  <si>
    <t>Другие вопросы в области национальной экономики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</si>
  <si>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</si>
  <si>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</si>
  <si>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</si>
  <si>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</si>
  <si>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</si>
  <si>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</si>
  <si>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</si>
  <si>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</si>
  <si>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</si>
  <si>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Основные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</si>
  <si>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Организацию проведения оплачиваемых  общественных работ (Межбюджетные трансферты)</t>
  </si>
  <si>
    <t>390 02 78430</t>
  </si>
  <si>
    <t>ЖИЛИЩНО-КОММУНАЛЬНОЕ ХОЗЯЙСТВО</t>
  </si>
  <si>
    <t>58 0 01 80090</t>
  </si>
  <si>
    <t>ОБРАЗОВАНИЕ</t>
  </si>
  <si>
    <t>Дошкольное образование</t>
  </si>
  <si>
    <t xml:space="preserve">Подпрограмма «Развитие дошкольного и общего образования» 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</si>
  <si>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</si>
  <si>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</si>
  <si>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</si>
  <si>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</si>
  <si>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</si>
  <si>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</si>
  <si>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деятельности (оказание услуг) дошкольных учреждений(депутатские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</si>
  <si>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</si>
  <si>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</si>
  <si>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</si>
  <si>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</si>
  <si>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</si>
  <si>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</si>
  <si>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</si>
  <si>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</si>
  <si>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.((Закупка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</si>
  <si>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</si>
  <si>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</si>
  <si>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</si>
  <si>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интернатов(бюджетные инвестиции)</t>
  </si>
  <si>
    <t>Расходы муниципального на обеспечение деятельности школ и интернатов (Иные бюджетные ассигнования)</t>
  </si>
  <si>
    <t>Расходы муниципального на обеспечение деятельности школ и интернатов (кредит из обл.бюджета)</t>
  </si>
  <si>
    <t>02 1 02 81600</t>
  </si>
  <si>
    <t>Расходы муниципального на обеспечение деятельности школ и интернатов(депутатские средства)</t>
  </si>
  <si>
    <t>02 1 02 20540</t>
  </si>
  <si>
    <t>02 1 02 70100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</si>
  <si>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</si>
  <si>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</si>
  <si>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</si>
  <si>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</si>
  <si>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</si>
  <si>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Мероприятия в области дополнительного образования (депутатские средства)</t>
  </si>
  <si>
    <t>02 3 06 20540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</si>
  <si>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</si>
  <si>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</si>
  <si>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 xml:space="preserve">Основное мероприятие «Образование» 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</si>
  <si>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</si>
  <si>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</si>
  <si>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</si>
  <si>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</si>
  <si>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>Молодежная политика и оздоровление детей</t>
  </si>
  <si>
    <t>Расходы муниципального бюджета на обеспечение мероприятий по молодежной политике (Иные бюджетные ассигнования)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</si>
  <si>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</si>
  <si>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</si>
  <si>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круглогодичного оздоровления детей и молодежи»</t>
  </si>
  <si>
    <t>02 4 03 00000</t>
  </si>
  <si>
    <t>02 4 03 80280</t>
  </si>
  <si>
    <t>Расходы на мероприятия по вовлечению молодёжи в социальную практику</t>
  </si>
  <si>
    <t>02 4 04 78330</t>
  </si>
  <si>
    <t>03 0 00 00000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</si>
  <si>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</si>
  <si>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</si>
  <si>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</si>
  <si>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</si>
  <si>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</si>
  <si>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</si>
  <si>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</si>
  <si>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</si>
  <si>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>02 1 02 80670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</si>
  <si>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</si>
  <si>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</si>
  <si>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</si>
  <si>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</si>
  <si>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</si>
  <si>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</si>
  <si>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</si>
  <si>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02 7 00 80650</t>
  </si>
  <si>
    <t>КУЛЬТУРА И КИНЕМАТОГРАФИЯ</t>
  </si>
  <si>
    <t>Культура</t>
  </si>
  <si>
    <t xml:space="preserve">Основное мероприятие «Развитие сельской культуры Петропавловского муниципального района Воронежской области» </t>
  </si>
  <si>
    <t>11 0 01 00000</t>
  </si>
  <si>
    <t xml:space="preserve">Расходы муниципального бюджета на обеспечение деятельности КДЦ </t>
  </si>
  <si>
    <t>11 0 01 80590</t>
  </si>
  <si>
    <t>11 0 01 20540</t>
  </si>
  <si>
    <t xml:space="preserve">Основное мероприятие «Развитие библиотечного дела» </t>
  </si>
  <si>
    <t>11 0 03 00000</t>
  </si>
  <si>
    <t>Расходы муниципального бюджета на обеспечение деятельности библиотек.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</si>
  <si>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</si>
  <si>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</si>
  <si>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Транспорт</t>
  </si>
  <si>
    <t>Подпрограмма "Развитие транспортной системы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</si>
  <si>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</si>
  <si>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>15 2 00 00000</t>
  </si>
  <si>
    <t>15 2 0181300</t>
  </si>
  <si>
    <t>Сумма (тыс.рублей)</t>
  </si>
  <si>
    <t>2021 год</t>
  </si>
  <si>
    <t xml:space="preserve">Муниципальная программа Петропавловского муниципального района «Развитие образования» </t>
  </si>
  <si>
    <t>58 0 01 880350</t>
  </si>
  <si>
    <t>58 0 01 70350</t>
  </si>
  <si>
    <t xml:space="preserve">Муниципальная программа «Развитие местного самоуправления Петропавловского муниципального района » </t>
  </si>
  <si>
    <t>58 0 01 70100</t>
  </si>
  <si>
    <t xml:space="preserve">Подпрограмма «Развитие информационно-консультационной поддержки сельскохозяйственного производства Петропавловского муниципального района 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</si>
  <si>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</si>
  <si>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</si>
  <si>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</si>
  <si>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ДРУГИЕ ВОПРОСЫ В ОБЛАСТИ ЖИЛИЩНО-КОММУНАЛЬНОГО ХОЗЯЙСТВА</t>
  </si>
  <si>
    <t>Муниципальная программа Петропавловского муниципального района «Развитие образования»</t>
  </si>
  <si>
    <t>Субсидия на укрепление МТО образовательным учреждениям со финансирование за счет местного бюджета</t>
  </si>
  <si>
    <t>02 1 02 S8130</t>
  </si>
  <si>
    <t>04 0 00 00000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</si>
  <si>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</si>
  <si>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</si>
  <si>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</si>
  <si>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</si>
  <si>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 xml:space="preserve">Муниципальная программа Петропавловского муниципального района Воронежской области «Развитие  культуры » </t>
  </si>
  <si>
    <t>02 4 03 S8320</t>
  </si>
  <si>
    <t>Основное мероприятие                    «Мероприятия в области образования»</t>
  </si>
  <si>
    <t>Основное мероприятие                    «Информационно-методическое обеспечение профилактики правонарушений»</t>
  </si>
  <si>
    <t>02 7 00 70100</t>
  </si>
  <si>
    <t>11 0 03L5190</t>
  </si>
  <si>
    <t>Обеспечение выплат на комплектование книжных фондов библиотек муниципальных образований (Закупка товаров, работ и услуг для государственных (муниципальных) нужд) за счет мун. Бюджета</t>
  </si>
  <si>
    <t>11 0 03 70700</t>
  </si>
  <si>
    <t>11 0 03 78440</t>
  </si>
  <si>
    <t>Расходы муниципального бюджета на обеспечение деятельности библиотек.(на соц.значимые расходы)</t>
  </si>
  <si>
    <t>Субсидии на реализацию программы "Развитие культуры муниципальных образований Воронежской области</t>
  </si>
  <si>
    <t>Муниципальная программа Петропавловского муниципального района Воронежской области «Развитие  культуры »</t>
  </si>
  <si>
    <t>25 1 01 L5670</t>
  </si>
  <si>
    <t>05 1 01 L4970</t>
  </si>
  <si>
    <t>05 1 01L4970</t>
  </si>
  <si>
    <t>39 0 02 80590</t>
  </si>
  <si>
    <t>Прочие межбюджетные трансферты на соц.значимые расходы</t>
  </si>
  <si>
    <t>Прочие межбюджетные трансферты на проведение культ-массовых мероприятий</t>
  </si>
  <si>
    <t>39 0 02 80120</t>
  </si>
  <si>
    <t>39 0 02 70100</t>
  </si>
  <si>
    <t>Предоставление финансовой поддержки поселениям (межбюджетные трансферты) за счет субсидий областного бюджета</t>
  </si>
  <si>
    <t>Дотации на выравнивание бюджетной обеспеченности поселений (Межбюджетные трансферты) областной бюджет</t>
  </si>
  <si>
    <t>39 0 02 78050</t>
  </si>
  <si>
    <t>Расходы  на обеспечение деятельности (оказание услуг) муниципальных учреждений в рамках подпрограммы «Развитие дошкольного и общего образования» муниципальной программы Петропавловского муниципального района «Развитие образования (Бюджетные инвестиции)</t>
  </si>
  <si>
    <t>02 1 02 S8100</t>
  </si>
  <si>
    <t>Мероприятия в области дополнительного образования со финансирование из бюджета мун.района(бюджетные инвестиции)</t>
  </si>
  <si>
    <t>02 2 12 00000</t>
  </si>
  <si>
    <t>Основное мероприятие «Субвенции бюджетам муниципальных образований на  выплату единовременного пособия при всех формах устройства детей, лишенных родительского попечения в семью"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</si>
  <si>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</si>
  <si>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</si>
  <si>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10</t>
  </si>
  <si>
    <t>Предоствавление грантов в форме субсидий СОНКО на реализацию проектов (программ) на конкурсной основе</t>
  </si>
  <si>
    <t>Обеспечение выплат на комплектование книжных фондов библиотек муниципальных образований (Закупка товаров, работ и услуг для государственных (муниципальных) нужд)за  счет фед.и обл. бюджета</t>
  </si>
  <si>
    <t>58 0 01 78391</t>
  </si>
  <si>
    <t>02 2 14 78392</t>
  </si>
  <si>
    <t>Подпрограмма "Вовлечение  молодежи в соц.практику"</t>
  </si>
  <si>
    <t>02 6 00 00000</t>
  </si>
  <si>
    <t>02 6 01 00000</t>
  </si>
  <si>
    <t>Основное мероприятие «Вовлечение молодежи в соц.практику и обеспечение поддержки молодежи»</t>
  </si>
  <si>
    <t>02 6 01 80310</t>
  </si>
  <si>
    <t>Муниципальная программа  «Развитие местного самоуправления Петропавловского муниципального района »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</si>
  <si>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</si>
  <si>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</si>
  <si>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</si>
  <si>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</si>
  <si>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 xml:space="preserve">Муниципальная программа  </t>
    </r>
    <r>
      <rPr>
        <sz val="12"/>
        <rFont val="Times New Roman"/>
        <family val="1"/>
        <charset val="204"/>
      </rPr>
      <t xml:space="preserve">«Развитие местного самоуправления Петропавловского муниципального района » </t>
    </r>
  </si>
  <si>
    <r>
      <t xml:space="preserve">Муниципальная программа </t>
    </r>
    <r>
      <rPr>
        <sz val="12"/>
        <rFont val="Times New Roman"/>
        <family val="1"/>
        <charset val="204"/>
      </rPr>
      <t>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  </r>
  </si>
  <si>
    <r>
      <t xml:space="preserve">Муниципальная программа </t>
    </r>
    <r>
      <rPr>
        <sz val="12"/>
        <color indexed="8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 xml:space="preserve">Развитие сельского хозяйства Петропавловского муниципального района </t>
    </r>
  </si>
  <si>
    <r>
      <t>Расходы муниципального бюджета на обеспечение деятельности ДШИ</t>
    </r>
    <r>
      <rPr>
        <sz val="12"/>
        <color indexed="8"/>
        <rFont val="Times New Roman"/>
        <family val="1"/>
        <charset val="204"/>
      </rPr>
      <t xml:space="preserve"> 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</si>
  <si>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</si>
  <si>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Муниципальная программа «</t>
    </r>
    <r>
      <rPr>
        <sz val="12"/>
        <rFont val="Times New Roman"/>
        <family val="1"/>
        <charset val="204"/>
      </rPr>
      <t>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  </r>
  </si>
  <si>
    <r>
      <t>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</si>
  <si>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</si>
  <si>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(Закупка товаров, работ и услуг для государственных (муниципальных) нужд) депутатские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</si>
  <si>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(Иные бюджетные ассигнования)</t>
    </r>
  </si>
  <si>
    <r>
      <t>Расходы муниципального бюджета на обеспечение деятельности библиотек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(Иные бюджетные ассигнования)</t>
    </r>
  </si>
  <si>
    <r>
      <t>Муниципальная программа «</t>
    </r>
    <r>
      <rPr>
        <sz val="12"/>
        <rFont val="Times New Roman"/>
        <family val="1"/>
        <charset val="204"/>
      </rPr>
      <t>Развитие сельского хозяйства Петропавловского муниципального района</t>
    </r>
  </si>
  <si>
    <r>
      <t>Выплаты семьям опекунов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(Социальное обеспечение и иные выплаты населению)областной бюджет</t>
    </r>
  </si>
  <si>
    <r>
      <t xml:space="preserve">Мероприятия в области физической культуры и спорта в рамках основного мероприятия    «Развитие физической культуры и спорта Петропавловского муниципального района Воронежской области» муниципальной программы </t>
    </r>
    <r>
      <rPr>
        <sz val="12"/>
        <color indexed="8"/>
        <rFont val="Times New Roman"/>
        <family val="1"/>
        <charset val="204"/>
      </rPr>
      <t xml:space="preserve">«Развитие  культуры 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</si>
  <si>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Софинансирование организации летнего отдыха детей</t>
  </si>
  <si>
    <t>Расходы на мероприятия по организации отдыха и оздоровления детей и молодежи. (Закупка товаров, работ и услуг для государственных (муниципальных) нужд)</t>
  </si>
  <si>
    <t>Расходы муниципального на обеспечение другой деятельности (метод.+ бухгалтерия+хозгруппа)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</si>
  <si>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 (Закупка товаров, работ и услуг для государственных (муниципальных) нужд)Межбюджетные трансферты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</si>
  <si>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</t>
  </si>
  <si>
    <t>39 0 02 S8040</t>
  </si>
  <si>
    <t>12</t>
  </si>
  <si>
    <t>Прочие межбюджетные трансферты  общего характера</t>
  </si>
  <si>
    <t>02 1 02 S8940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</si>
  <si>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</si>
  <si>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</si>
  <si>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02 2 11 78544</t>
  </si>
  <si>
    <t>02 1 01 78150</t>
  </si>
  <si>
    <t>Расходы на осуществление моб. подготовки за счёт средств мун.бюджета</t>
  </si>
  <si>
    <t>Расходы на осуществление моб. Подготовки за счёт средств обл.бюджета</t>
  </si>
  <si>
    <t>02 2 07 78541</t>
  </si>
  <si>
    <t>Мероприятия в области дополнительного образования (Иные бюджетные ассигнования)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</si>
  <si>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</si>
  <si>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</si>
  <si>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</si>
  <si>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</si>
  <si>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</si>
  <si>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</si>
  <si>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</si>
  <si>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</si>
  <si>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02 1 01 78270</t>
  </si>
  <si>
    <t>Расходы на обеспечение государственных гарантий реализации прав на получение общедоступного дошкольного образования.(Закупка товаров, работ и услуг для государственных (муниципальных) нужд)</t>
  </si>
  <si>
    <t>02 1 02 S8810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</si>
  <si>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</si>
  <si>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</si>
  <si>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</si>
  <si>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</si>
  <si>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образования.(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</si>
  <si>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02 3 06 78270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</si>
  <si>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</si>
  <si>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</si>
  <si>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11 0 А1 55190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</si>
  <si>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  </r>
  </si>
  <si>
    <t>11 0 01 78270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</si>
  <si>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</si>
  <si>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</si>
  <si>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 xml:space="preserve"> Обеспечение жильем молодых семей (Социальное обеспечение и иные выплаты населению)за счёт субсидии из обл.и федерального бюджетов </t>
  </si>
  <si>
    <t xml:space="preserve"> Обеспечение жильем молодых семей (Социальное обеспечение и иные выплаты населению) софинансирование из бюджета мун.района</t>
  </si>
  <si>
    <t>Муниципальная программа Петропавловского муниципального района «Развитие образования» на 2014-2020 годы</t>
  </si>
  <si>
    <t>Другие вопросы в области физической культуры</t>
  </si>
  <si>
    <t>Подпрограмма «Развитие дошкольного и общего образования»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</si>
  <si>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</si>
  <si>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</si>
  <si>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</si>
  <si>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</si>
  <si>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</si>
  <si>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"Развитие туризма и реакреации"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</si>
  <si>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</si>
  <si>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</si>
  <si>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</si>
  <si>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</si>
  <si>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</si>
  <si>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</si>
  <si>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Мероприятия в области дополнительного образования.( (Закупка товаров, работ и услуг для государственных (муниципальных) нужд) (депутатские)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</si>
  <si>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обл.и фед.бюджетов</t>
  </si>
  <si>
    <t>Иные межбюджетные трансферты на модернизацию уличного освещения за счет субсидии из областного бюджета</t>
  </si>
  <si>
    <t>39 0 02 S8140</t>
  </si>
  <si>
    <t>БЛАГОУСТРОЙСТВО</t>
  </si>
  <si>
    <t>Иные межбюджетные трансферты на  уличное освещение за счет субсидии из областного бюджета</t>
  </si>
  <si>
    <t>39 0 02 S8670</t>
  </si>
  <si>
    <t>Общеэкономические вопросы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</si>
  <si>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</si>
  <si>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Межбюджетные трансферты на изготовление карт-планов земельных участков за счёт субсидии из  ОБ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</si>
  <si>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счет резервного фонда муниципального района</t>
    </r>
  </si>
  <si>
    <t>11 0 01 80540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</si>
  <si>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</si>
  <si>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</si>
  <si>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</si>
  <si>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02 1 02 80100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</si>
  <si>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</si>
  <si>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 xml:space="preserve">390 02 S8460 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</si>
  <si>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</si>
  <si>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02 1 E452100</t>
  </si>
  <si>
    <t>Региональный проект "Цифровая образовательная среда"</t>
  </si>
  <si>
    <t>Межбюджетные трансферты по переданным полномочиям на капитальный ремондомов культуры с населением до 50 тыс.человек</t>
  </si>
  <si>
    <t>2022 год</t>
  </si>
  <si>
    <t>39002S8870</t>
  </si>
  <si>
    <t>Муниципальная программа «Развитие сельского хозяйства Петропавловского муниципального района»</t>
  </si>
  <si>
    <t>Основное мероприятие"Создание и развитие инфраструктуры на сельских территориях"</t>
  </si>
  <si>
    <t>Расходы на внедрение целевой модели цифровой образовательной среды в общеобразовательных организациях за счёт субсидии из областного бюджета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</si>
  <si>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</si>
  <si>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</si>
  <si>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</si>
  <si>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11 0 02 S8750</t>
  </si>
  <si>
    <t>02 1 02 S8750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</si>
  <si>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</si>
  <si>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02 2 07 78543</t>
  </si>
  <si>
    <t>02 2 07 78542</t>
  </si>
  <si>
    <t>39 0 02 L4670</t>
  </si>
  <si>
    <t>25 1 09 S8070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</si>
  <si>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</si>
  <si>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</si>
  <si>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</si>
  <si>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</si>
  <si>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</si>
  <si>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 организации отдыха и оздоровления детей и молодежи  .(Закупка товаров, работ и услуг для государственных (муниципальных) нужд) за счёт субсидии из областного бюджета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</si>
  <si>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</si>
  <si>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01L4670</t>
  </si>
  <si>
    <t>Приложение № 5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</si>
  <si>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</si>
  <si>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 02 S8100</t>
  </si>
  <si>
    <t>11 0 03 L5190</t>
  </si>
  <si>
    <t>Межбюджетные трансферты сельским поселениям  за счёт бюджета муниципального района на ремонт объектов культуры</t>
  </si>
  <si>
    <t>Прочие межбюджетные трансферты на меропиятия по ГО ЧС за счет средств областного бюджета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</si>
  <si>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</si>
  <si>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</si>
  <si>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</si>
  <si>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</si>
  <si>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58 0 05 00000</t>
  </si>
  <si>
    <t>58 0 05 70100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</si>
  <si>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нуждза счет зарезервированных средств бюджета муниципального района</t>
  </si>
  <si>
    <t>05 2 03 80100</t>
  </si>
  <si>
    <t>Расходы на мероприятия по  укреплению материально-технической базы в образовательных учреждениях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</si>
  <si>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</si>
  <si>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</si>
  <si>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</t>
  </si>
  <si>
    <t>Расходы муниципального на организацию бесплатного горячего питания обучающихся,получающих начальное общее образование</t>
  </si>
  <si>
    <t>02 1 02 53030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</si>
  <si>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</si>
  <si>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Расходы муниципального бюджета на обеспечение деятельности ДШИ за счет межбюджетных трансфертов на  поощрение муниципальных образований Воронежской области за наращивание налогового потенциала</t>
  </si>
  <si>
    <t>11 0 02 78270</t>
  </si>
  <si>
    <t xml:space="preserve">Расходы на мероприятия по организации отдыха и оздоровления детей и молодежи  .(Закупка товаров, работ и услуг для государственных (муниципальных) нужд) </t>
  </si>
  <si>
    <t>Расходы на обеспечение деятельности органов местного самоуправления за счет зарезервированных средств бюджета муниципального района</t>
  </si>
  <si>
    <t>39 0 03 80100</t>
  </si>
  <si>
    <t xml:space="preserve">Прочие межбюджетные трансферты на проведение голосования </t>
  </si>
  <si>
    <t>Прочие межбюджетные трансферты за счёт ИМБТ на поощрение муниципальных образований за наращивание налогового потенциала</t>
  </si>
  <si>
    <t>39 0 02 78270</t>
  </si>
  <si>
    <t>Расходы на мероприятия по проведению Всероссийской переписи населения</t>
  </si>
  <si>
    <t>Основное мероприятие "Проведение Всеросийской переписи населения"</t>
  </si>
  <si>
    <t>58 0 08 00000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</si>
  <si>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</si>
  <si>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 xml:space="preserve">  района на 2021 год  и плановый период   </t>
  </si>
  <si>
    <t xml:space="preserve"> " О бюджете Петропавловского муниципального   </t>
  </si>
  <si>
    <t xml:space="preserve">  2022-2023 годов"</t>
  </si>
  <si>
    <t>Петропавловского муниципального района на 2021 год</t>
  </si>
  <si>
    <t>и плановый период 2022-2023 годов.</t>
  </si>
  <si>
    <t>2023 год</t>
  </si>
  <si>
    <t>58 0 06 51200</t>
  </si>
  <si>
    <t>Основное мероприятие "Расхода  по составлению списков кандидатов в присяжные заседатели федеральных судов общей юрисдикции в РФ"</t>
  </si>
  <si>
    <t>58 0 068 51200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</si>
  <si>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</t>
  </si>
  <si>
    <t>Основное мероприятие "Обеспечение проведения  выборов "</t>
  </si>
  <si>
    <t xml:space="preserve">Расходы на проведение выборов </t>
  </si>
  <si>
    <t>58 0 07 00000</t>
  </si>
  <si>
    <t>58 0 07 54690</t>
  </si>
  <si>
    <t>Основное мероприятие "Организация деятельности по отлову и содержанию безнадзорных животных"</t>
  </si>
  <si>
    <t>25 0 06 00000</t>
  </si>
  <si>
    <t>25 0 06 78800</t>
  </si>
  <si>
    <t>25 0 09  00000</t>
  </si>
  <si>
    <t>25 0 09  L5760</t>
  </si>
  <si>
    <t xml:space="preserve">Благоустройство сельских территорий </t>
  </si>
  <si>
    <t xml:space="preserve">Благоустройство территорий муниципальных образований  </t>
  </si>
  <si>
    <t>58 0 08 S8890</t>
  </si>
  <si>
    <t>25 0 05 00000</t>
  </si>
  <si>
    <t>25 0 05 L5760</t>
  </si>
  <si>
    <t>25 0 05 L5670</t>
  </si>
  <si>
    <t>02 1 02  L3040</t>
  </si>
  <si>
    <t>Расходы на создание и обеспечение функционирования  центров образования  естественно-научной и технологической направленности в образовательных организациях расположенных в сельской местности</t>
  </si>
  <si>
    <t>Расходы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</si>
  <si>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населению)федеральный бюджет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</si>
  <si>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спаопрта"</t>
  </si>
  <si>
    <t>11 0 04 S8750</t>
  </si>
  <si>
    <t>Расходы на реализацию мероприятий по созданию условий для развития физической культуры и массового спорта</t>
  </si>
  <si>
    <t>Дотации на выравнивание бюджетной обеспеченности поселений (Межбюджетные трансферты)муниципальный бюджет</t>
  </si>
  <si>
    <t xml:space="preserve"> 39 0 02 88050</t>
  </si>
  <si>
    <t>Предоставление финансовой поддержки поселениям (межбюджетные трансферты) за счет средств бюджета муниципального района</t>
  </si>
  <si>
    <t>39 0 02 S8041</t>
  </si>
  <si>
    <t>Расходы на мероприятия по развитию сети общеобразовательных организаций(проведение текущего и капитального ремонта,приобретение оборудования)</t>
  </si>
  <si>
    <t xml:space="preserve">от 24.12.2020 г.№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</si>
</sst>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2">
      <alignment horizontal="left" vertical="top" wrapText="1"/>
    </xf>
  </cellStyleXfs>
  <cellXfs count="17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0" fillId="4" borderId="0" xfId="0" applyFill="1"/>
    <xf numFmtId="0" fontId="1" fillId="5" borderId="1" xfId="0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center"/>
    </xf>
    <xf numFmtId="0" fontId="4" fillId="5" borderId="0" xfId="0" applyFont="1" applyFill="1"/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wrapText="1"/>
    </xf>
    <xf numFmtId="0" fontId="5" fillId="5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left" wrapText="1"/>
    </xf>
    <xf numFmtId="2" fontId="5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justify" vertical="top" wrapText="1"/>
    </xf>
    <xf numFmtId="49" fontId="5" fillId="5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justify" wrapText="1"/>
    </xf>
    <xf numFmtId="2" fontId="4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0" fillId="0" borderId="3" xfId="0" applyBorder="1"/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2" fontId="4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5" borderId="5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5" borderId="0" xfId="0" applyFill="1"/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justify" vertical="top" wrapText="1"/>
    </xf>
    <xf numFmtId="0" fontId="0" fillId="2" borderId="0" xfId="0" applyFill="1" applyBorder="1"/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1" fillId="5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99"/>
  <sheetViews>
    <sheetView tabSelected="1" topLeftCell="A39" zoomScaleNormal="100" workbookViewId="0">
      <selection activeCell="G356" sqref="G356"/>
    </sheetView>
  </sheetViews>
  <sheetFormatPr defaultRowHeight="15"/>
  <cols>
    <col min="1" max="1" width="39.42578125" style="9" customWidth="1"/>
    <col min="2" max="2" width="4.28515625" style="9" customWidth="1"/>
    <col min="3" max="3" width="4" style="9" customWidth="1"/>
    <col min="4" max="4" width="16.28515625" style="9" customWidth="1"/>
    <col min="5" max="5" width="6.28515625" style="9" customWidth="1"/>
    <col min="6" max="6" width="14.28515625" style="9" customWidth="1"/>
    <col min="7" max="7" width="13.140625" style="51" customWidth="1"/>
    <col min="8" max="8" width="15.7109375" style="9" customWidth="1"/>
    <col min="9" max="9" width="8.85546875" style="1" customWidth="1"/>
    <col min="10" max="10" width="12.7109375" style="1" customWidth="1"/>
    <col min="11" max="11" width="8.85546875" style="1" customWidth="1"/>
    <col min="12" max="12" width="11.28515625" customWidth="1"/>
    <col min="13" max="22" width="8.85546875" customWidth="1"/>
    <col min="23" max="23" width="9.28515625" bestFit="1" customWidth="1"/>
    <col min="25" max="25" width="9.28515625" bestFit="1" customWidth="1"/>
  </cols>
  <sheetData>
    <row r="3" spans="1:8" ht="15.75">
      <c r="A3" s="165" t="s">
        <v>457</v>
      </c>
      <c r="B3" s="165"/>
      <c r="C3" s="165"/>
      <c r="D3" s="165"/>
      <c r="E3" s="165"/>
      <c r="F3" s="165"/>
      <c r="G3" s="165"/>
      <c r="H3" s="165"/>
    </row>
    <row r="4" spans="1:8" ht="15.75">
      <c r="A4" s="31"/>
      <c r="B4" s="31"/>
      <c r="C4" s="31"/>
      <c r="D4" s="31"/>
      <c r="E4" s="31"/>
      <c r="F4" s="31"/>
      <c r="G4" s="44"/>
      <c r="H4" s="31"/>
    </row>
    <row r="5" spans="1:8" ht="15.75">
      <c r="A5" s="31"/>
      <c r="B5" s="31"/>
      <c r="C5" s="31"/>
      <c r="D5" s="31"/>
      <c r="E5" s="36"/>
      <c r="F5" s="166" t="s">
        <v>336</v>
      </c>
      <c r="G5" s="166"/>
      <c r="H5" s="166"/>
    </row>
    <row r="6" spans="1:8" ht="15.75">
      <c r="A6" s="31"/>
      <c r="B6" s="31"/>
      <c r="C6" s="31"/>
      <c r="D6" s="31"/>
      <c r="E6" s="166" t="s">
        <v>337</v>
      </c>
      <c r="F6" s="166"/>
      <c r="G6" s="166"/>
      <c r="H6" s="166"/>
    </row>
    <row r="7" spans="1:8" ht="15.75">
      <c r="A7" s="31"/>
      <c r="B7" s="31"/>
      <c r="C7" s="31"/>
      <c r="D7" s="31"/>
      <c r="E7" s="167" t="s">
        <v>491</v>
      </c>
      <c r="F7" s="167"/>
      <c r="G7" s="167"/>
      <c r="H7" s="167"/>
    </row>
    <row r="8" spans="1:8" ht="15.75">
      <c r="A8" s="31"/>
      <c r="B8" s="31"/>
      <c r="C8" s="31"/>
      <c r="D8" s="31"/>
      <c r="E8" s="166" t="s">
        <v>490</v>
      </c>
      <c r="F8" s="166"/>
      <c r="G8" s="166"/>
      <c r="H8" s="166"/>
    </row>
    <row r="9" spans="1:8" ht="15.75">
      <c r="A9" s="31"/>
      <c r="B9" s="31"/>
      <c r="C9" s="31"/>
      <c r="D9" s="31"/>
      <c r="E9" s="166" t="s">
        <v>492</v>
      </c>
      <c r="F9" s="166"/>
      <c r="G9" s="166"/>
      <c r="H9" s="166"/>
    </row>
    <row r="10" spans="1:8" ht="4.5" customHeight="1">
      <c r="A10" s="31"/>
      <c r="B10" s="31"/>
      <c r="C10" s="31"/>
      <c r="D10" s="31"/>
      <c r="E10" s="166"/>
      <c r="F10" s="166"/>
      <c r="G10" s="166"/>
      <c r="H10" s="166"/>
    </row>
    <row r="11" spans="1:8" ht="15.75">
      <c r="A11" s="38"/>
      <c r="B11" s="38"/>
      <c r="C11" s="38"/>
      <c r="D11" s="38"/>
      <c r="E11" s="39"/>
      <c r="F11" s="166" t="s">
        <v>527</v>
      </c>
      <c r="G11" s="166"/>
      <c r="H11" s="166"/>
    </row>
    <row r="12" spans="1:8" ht="15.75">
      <c r="A12" s="31"/>
      <c r="B12" s="31"/>
      <c r="C12" s="31"/>
      <c r="D12" s="31"/>
      <c r="E12" s="31"/>
      <c r="F12" s="165"/>
      <c r="G12" s="171"/>
      <c r="H12" s="171"/>
    </row>
    <row r="13" spans="1:8" ht="12.75" customHeight="1">
      <c r="A13" s="169"/>
      <c r="B13" s="169"/>
      <c r="C13" s="169"/>
      <c r="D13" s="169"/>
      <c r="E13" s="169"/>
      <c r="F13" s="169"/>
      <c r="G13" s="169"/>
      <c r="H13" s="169"/>
    </row>
    <row r="14" spans="1:8" ht="15.75">
      <c r="A14" s="147" t="s">
        <v>338</v>
      </c>
      <c r="B14" s="147"/>
      <c r="C14" s="147"/>
      <c r="D14" s="147"/>
      <c r="E14" s="147"/>
      <c r="F14" s="147"/>
      <c r="G14" s="147"/>
      <c r="H14" s="147"/>
    </row>
    <row r="15" spans="1:8" ht="15.75">
      <c r="A15" s="160" t="s">
        <v>339</v>
      </c>
      <c r="B15" s="160"/>
      <c r="C15" s="160"/>
      <c r="D15" s="160"/>
      <c r="E15" s="160"/>
      <c r="F15" s="160"/>
      <c r="G15" s="160"/>
      <c r="H15" s="160"/>
    </row>
    <row r="16" spans="1:8" ht="15.75">
      <c r="A16" s="147" t="s">
        <v>493</v>
      </c>
      <c r="B16" s="147"/>
      <c r="C16" s="147"/>
      <c r="D16" s="147"/>
      <c r="E16" s="147"/>
      <c r="F16" s="147"/>
      <c r="G16" s="147"/>
      <c r="H16" s="147"/>
    </row>
    <row r="17" spans="1:25" ht="15.75">
      <c r="A17" s="147" t="s">
        <v>494</v>
      </c>
      <c r="B17" s="147"/>
      <c r="C17" s="147"/>
      <c r="D17" s="147"/>
      <c r="E17" s="147"/>
      <c r="F17" s="147"/>
      <c r="G17" s="147"/>
      <c r="H17" s="147"/>
    </row>
    <row r="18" spans="1:25" ht="15.75">
      <c r="A18" s="8"/>
      <c r="B18" s="8"/>
      <c r="C18" s="8"/>
      <c r="D18" s="8"/>
      <c r="E18" s="8"/>
      <c r="F18" s="8"/>
      <c r="G18" s="45"/>
      <c r="H18" s="8"/>
    </row>
    <row r="19" spans="1:25" ht="13.5" customHeight="1">
      <c r="G19" s="46"/>
    </row>
    <row r="20" spans="1:25" ht="15.75">
      <c r="A20" s="170" t="s">
        <v>97</v>
      </c>
      <c r="B20" s="170" t="s">
        <v>98</v>
      </c>
      <c r="C20" s="170" t="s">
        <v>99</v>
      </c>
      <c r="D20" s="170" t="s">
        <v>100</v>
      </c>
      <c r="E20" s="170" t="s">
        <v>101</v>
      </c>
      <c r="F20" s="168" t="s">
        <v>275</v>
      </c>
      <c r="G20" s="168"/>
      <c r="H20" s="168"/>
    </row>
    <row r="21" spans="1:25" ht="15.75">
      <c r="A21" s="170"/>
      <c r="B21" s="170"/>
      <c r="C21" s="170"/>
      <c r="D21" s="170"/>
      <c r="E21" s="170"/>
      <c r="F21" s="120" t="s">
        <v>276</v>
      </c>
      <c r="G21" s="47" t="s">
        <v>434</v>
      </c>
      <c r="H21" s="30" t="s">
        <v>495</v>
      </c>
    </row>
    <row r="22" spans="1:25" ht="15.75">
      <c r="A22" s="6" t="s">
        <v>102</v>
      </c>
      <c r="B22" s="6"/>
      <c r="C22" s="6"/>
      <c r="D22" s="6"/>
      <c r="E22" s="6"/>
      <c r="F22" s="7">
        <f>F23+F82+F89+F124+F154+F253+F291+F343+F353+F366+F79</f>
        <v>374009.09299999994</v>
      </c>
      <c r="G22" s="48">
        <f>G23+G82+G89+G124+G154+G253+G291+G343+G353+G366+G79</f>
        <v>314258.86499999999</v>
      </c>
      <c r="H22" s="7">
        <f>H23+H82+H89+H124+H154+H253+H291+H343+H353+H366+H79</f>
        <v>317740.52299999999</v>
      </c>
      <c r="Y22" s="4"/>
    </row>
    <row r="23" spans="1:25" ht="37.5" customHeight="1">
      <c r="A23" s="62" t="s">
        <v>103</v>
      </c>
      <c r="B23" s="56" t="s">
        <v>88</v>
      </c>
      <c r="C23" s="56"/>
      <c r="D23" s="56"/>
      <c r="E23" s="55"/>
      <c r="F23" s="58">
        <f>F24+F30+F40+F53+F57+F38+F50</f>
        <v>36717.699999999997</v>
      </c>
      <c r="G23" s="57">
        <f t="shared" ref="G23:H23" si="0">G24+G30+G40+G53+G57+G38</f>
        <v>27589.1</v>
      </c>
      <c r="H23" s="58">
        <f t="shared" si="0"/>
        <v>26156.3</v>
      </c>
    </row>
    <row r="24" spans="1:25" ht="78" customHeight="1">
      <c r="A24" s="62" t="s">
        <v>104</v>
      </c>
      <c r="B24" s="56" t="s">
        <v>88</v>
      </c>
      <c r="C24" s="56" t="s">
        <v>89</v>
      </c>
      <c r="D24" s="56"/>
      <c r="E24" s="55"/>
      <c r="F24" s="58">
        <f>F25</f>
        <v>1148.3999999999999</v>
      </c>
      <c r="G24" s="57">
        <f>G25</f>
        <v>1115.2</v>
      </c>
      <c r="H24" s="58">
        <f t="shared" ref="G24:H25" si="1">H25</f>
        <v>1148</v>
      </c>
    </row>
    <row r="25" spans="1:25" ht="70.5" customHeight="1">
      <c r="A25" s="14" t="s">
        <v>340</v>
      </c>
      <c r="B25" s="56" t="s">
        <v>88</v>
      </c>
      <c r="C25" s="56" t="s">
        <v>89</v>
      </c>
      <c r="D25" s="56" t="s">
        <v>105</v>
      </c>
      <c r="E25" s="55"/>
      <c r="F25" s="58">
        <f>F26</f>
        <v>1148.3999999999999</v>
      </c>
      <c r="G25" s="57">
        <f t="shared" si="1"/>
        <v>1115.2</v>
      </c>
      <c r="H25" s="58">
        <f t="shared" si="1"/>
        <v>1148</v>
      </c>
    </row>
    <row r="26" spans="1:25" ht="51" customHeight="1">
      <c r="A26" s="15" t="s">
        <v>106</v>
      </c>
      <c r="B26" s="56" t="s">
        <v>88</v>
      </c>
      <c r="C26" s="56" t="s">
        <v>89</v>
      </c>
      <c r="D26" s="56" t="s">
        <v>107</v>
      </c>
      <c r="E26" s="55"/>
      <c r="F26" s="58">
        <f>F27+F28</f>
        <v>1148.3999999999999</v>
      </c>
      <c r="G26" s="57">
        <f t="shared" ref="G26:H26" si="2">G27+G28</f>
        <v>1115.2</v>
      </c>
      <c r="H26" s="58">
        <f t="shared" si="2"/>
        <v>1148</v>
      </c>
    </row>
    <row r="27" spans="1:25" ht="162" customHeight="1">
      <c r="A27" s="15" t="s">
        <v>108</v>
      </c>
      <c r="B27" s="56" t="s">
        <v>88</v>
      </c>
      <c r="C27" s="56" t="s">
        <v>89</v>
      </c>
      <c r="D27" s="56" t="s">
        <v>109</v>
      </c>
      <c r="E27" s="55">
        <v>100</v>
      </c>
      <c r="F27" s="58">
        <v>1081.5999999999999</v>
      </c>
      <c r="G27" s="52">
        <v>1092.4000000000001</v>
      </c>
      <c r="H27" s="53">
        <v>1125.2</v>
      </c>
    </row>
    <row r="28" spans="1:25" ht="87.75" customHeight="1">
      <c r="A28" s="15" t="s">
        <v>110</v>
      </c>
      <c r="B28" s="56" t="s">
        <v>88</v>
      </c>
      <c r="C28" s="56" t="s">
        <v>89</v>
      </c>
      <c r="D28" s="56" t="s">
        <v>109</v>
      </c>
      <c r="E28" s="55">
        <v>200</v>
      </c>
      <c r="F28" s="58">
        <v>66.8</v>
      </c>
      <c r="G28" s="52">
        <v>22.8</v>
      </c>
      <c r="H28" s="53">
        <v>22.8</v>
      </c>
      <c r="J28" s="43"/>
    </row>
    <row r="29" spans="1:25" ht="78.75" hidden="1" customHeight="1">
      <c r="A29" s="15" t="s">
        <v>110</v>
      </c>
      <c r="B29" s="56" t="s">
        <v>88</v>
      </c>
      <c r="C29" s="56" t="s">
        <v>89</v>
      </c>
      <c r="D29" s="56" t="s">
        <v>109</v>
      </c>
      <c r="E29" s="55"/>
      <c r="F29" s="58">
        <v>0</v>
      </c>
      <c r="G29" s="52"/>
      <c r="H29" s="53"/>
    </row>
    <row r="30" spans="1:25" ht="99.75" customHeight="1">
      <c r="A30" s="62" t="s">
        <v>111</v>
      </c>
      <c r="B30" s="56" t="s">
        <v>88</v>
      </c>
      <c r="C30" s="56" t="s">
        <v>90</v>
      </c>
      <c r="D30" s="56"/>
      <c r="E30" s="55"/>
      <c r="F30" s="58">
        <f>F31</f>
        <v>22849.1</v>
      </c>
      <c r="G30" s="57">
        <f t="shared" ref="G30:H31" si="3">G31</f>
        <v>18764.699999999997</v>
      </c>
      <c r="H30" s="58">
        <f t="shared" si="3"/>
        <v>17741.5</v>
      </c>
    </row>
    <row r="31" spans="1:25" ht="68.25" customHeight="1">
      <c r="A31" s="14" t="s">
        <v>340</v>
      </c>
      <c r="B31" s="56" t="s">
        <v>88</v>
      </c>
      <c r="C31" s="56" t="s">
        <v>90</v>
      </c>
      <c r="D31" s="56" t="s">
        <v>105</v>
      </c>
      <c r="E31" s="55"/>
      <c r="F31" s="58">
        <f>F32</f>
        <v>22849.1</v>
      </c>
      <c r="G31" s="57">
        <f t="shared" si="3"/>
        <v>18764.699999999997</v>
      </c>
      <c r="H31" s="58">
        <f t="shared" si="3"/>
        <v>17741.5</v>
      </c>
    </row>
    <row r="32" spans="1:25" ht="51" customHeight="1">
      <c r="A32" s="15" t="s">
        <v>106</v>
      </c>
      <c r="B32" s="56" t="s">
        <v>88</v>
      </c>
      <c r="C32" s="56" t="s">
        <v>90</v>
      </c>
      <c r="D32" s="56" t="s">
        <v>107</v>
      </c>
      <c r="E32" s="55"/>
      <c r="F32" s="58">
        <f>F33+F35+F36+F37+F34</f>
        <v>22849.1</v>
      </c>
      <c r="G32" s="57">
        <f>G33+G35+G36+G37</f>
        <v>18764.699999999997</v>
      </c>
      <c r="H32" s="58">
        <f>H33+H35+H36+H37</f>
        <v>17741.5</v>
      </c>
    </row>
    <row r="33" spans="1:10" ht="182.25" customHeight="1">
      <c r="A33" s="15" t="s">
        <v>112</v>
      </c>
      <c r="B33" s="56" t="s">
        <v>88</v>
      </c>
      <c r="C33" s="56" t="s">
        <v>90</v>
      </c>
      <c r="D33" s="56" t="s">
        <v>109</v>
      </c>
      <c r="E33" s="55">
        <v>100</v>
      </c>
      <c r="F33" s="54">
        <v>14929</v>
      </c>
      <c r="G33" s="52">
        <v>15078.3</v>
      </c>
      <c r="H33" s="53">
        <v>15530.7</v>
      </c>
    </row>
    <row r="34" spans="1:10" ht="65.25" hidden="1" customHeight="1">
      <c r="A34" s="15" t="s">
        <v>449</v>
      </c>
      <c r="B34" s="91" t="s">
        <v>88</v>
      </c>
      <c r="C34" s="91" t="s">
        <v>90</v>
      </c>
      <c r="D34" s="92" t="s">
        <v>109</v>
      </c>
      <c r="E34" s="93">
        <v>100</v>
      </c>
      <c r="F34" s="94"/>
      <c r="G34" s="84">
        <v>0</v>
      </c>
      <c r="H34" s="85">
        <v>0</v>
      </c>
    </row>
    <row r="35" spans="1:10" ht="110.25">
      <c r="A35" s="15" t="s">
        <v>113</v>
      </c>
      <c r="B35" s="56" t="s">
        <v>88</v>
      </c>
      <c r="C35" s="56" t="s">
        <v>90</v>
      </c>
      <c r="D35" s="56" t="s">
        <v>109</v>
      </c>
      <c r="E35" s="55">
        <v>200</v>
      </c>
      <c r="F35" s="54">
        <v>6193.5</v>
      </c>
      <c r="G35" s="52">
        <v>1969.8</v>
      </c>
      <c r="H35" s="53">
        <v>442.7</v>
      </c>
      <c r="J35" s="43"/>
    </row>
    <row r="36" spans="1:10" ht="82.5" customHeight="1">
      <c r="A36" s="41" t="s">
        <v>114</v>
      </c>
      <c r="B36" s="61" t="s">
        <v>88</v>
      </c>
      <c r="C36" s="61" t="s">
        <v>90</v>
      </c>
      <c r="D36" s="61" t="s">
        <v>109</v>
      </c>
      <c r="E36" s="63">
        <v>800</v>
      </c>
      <c r="F36" s="59">
        <v>27</v>
      </c>
      <c r="G36" s="52">
        <v>0</v>
      </c>
      <c r="H36" s="52">
        <v>0</v>
      </c>
    </row>
    <row r="37" spans="1:10" ht="151.5" customHeight="1">
      <c r="A37" s="62" t="s">
        <v>115</v>
      </c>
      <c r="B37" s="56" t="s">
        <v>88</v>
      </c>
      <c r="C37" s="56" t="s">
        <v>90</v>
      </c>
      <c r="D37" s="56" t="s">
        <v>116</v>
      </c>
      <c r="E37" s="55">
        <v>100</v>
      </c>
      <c r="F37" s="54">
        <v>1699.6</v>
      </c>
      <c r="G37" s="52">
        <v>1716.6</v>
      </c>
      <c r="H37" s="53">
        <v>1768.1</v>
      </c>
    </row>
    <row r="38" spans="1:10" ht="69.75" customHeight="1">
      <c r="A38" s="16" t="s">
        <v>497</v>
      </c>
      <c r="B38" s="56" t="s">
        <v>88</v>
      </c>
      <c r="C38" s="56" t="s">
        <v>93</v>
      </c>
      <c r="D38" s="122" t="s">
        <v>496</v>
      </c>
      <c r="E38" s="55"/>
      <c r="F38" s="54">
        <f>F39</f>
        <v>0</v>
      </c>
      <c r="G38" s="59">
        <f t="shared" ref="G38:H38" si="4">G39</f>
        <v>0</v>
      </c>
      <c r="H38" s="54">
        <f t="shared" si="4"/>
        <v>0</v>
      </c>
    </row>
    <row r="39" spans="1:10" ht="109.5" customHeight="1">
      <c r="A39" s="16" t="s">
        <v>499</v>
      </c>
      <c r="B39" s="56" t="s">
        <v>88</v>
      </c>
      <c r="C39" s="56" t="s">
        <v>93</v>
      </c>
      <c r="D39" s="122" t="s">
        <v>498</v>
      </c>
      <c r="E39" s="55">
        <v>200</v>
      </c>
      <c r="F39" s="54">
        <v>0</v>
      </c>
      <c r="G39" s="52">
        <v>0</v>
      </c>
      <c r="H39" s="53">
        <v>0</v>
      </c>
    </row>
    <row r="40" spans="1:10" ht="78.75">
      <c r="A40" s="62" t="s">
        <v>117</v>
      </c>
      <c r="B40" s="56" t="s">
        <v>88</v>
      </c>
      <c r="C40" s="56" t="s">
        <v>91</v>
      </c>
      <c r="D40" s="56"/>
      <c r="E40" s="55"/>
      <c r="F40" s="58">
        <f>F41</f>
        <v>6288.2</v>
      </c>
      <c r="G40" s="57">
        <f t="shared" ref="G40:H41" si="5">G41</f>
        <v>5334.2</v>
      </c>
      <c r="H40" s="58">
        <f t="shared" si="5"/>
        <v>5084.8</v>
      </c>
    </row>
    <row r="41" spans="1:10" ht="141.75">
      <c r="A41" s="14" t="s">
        <v>341</v>
      </c>
      <c r="B41" s="56" t="s">
        <v>88</v>
      </c>
      <c r="C41" s="56" t="s">
        <v>91</v>
      </c>
      <c r="D41" s="56" t="s">
        <v>118</v>
      </c>
      <c r="E41" s="55"/>
      <c r="F41" s="58">
        <f>F42</f>
        <v>6288.2</v>
      </c>
      <c r="G41" s="57">
        <f t="shared" si="5"/>
        <v>5334.2</v>
      </c>
      <c r="H41" s="58">
        <f t="shared" si="5"/>
        <v>5084.8</v>
      </c>
    </row>
    <row r="42" spans="1:10" ht="47.25">
      <c r="A42" s="62" t="s">
        <v>119</v>
      </c>
      <c r="B42" s="56" t="s">
        <v>88</v>
      </c>
      <c r="C42" s="56" t="s">
        <v>91</v>
      </c>
      <c r="D42" s="56" t="s">
        <v>120</v>
      </c>
      <c r="E42" s="55"/>
      <c r="F42" s="58">
        <f>F43+F45+F48+F46</f>
        <v>6288.2</v>
      </c>
      <c r="G42" s="57">
        <f t="shared" ref="G42:H42" si="6">G43+G45+G48</f>
        <v>5334.2</v>
      </c>
      <c r="H42" s="58">
        <f t="shared" si="6"/>
        <v>5084.8</v>
      </c>
    </row>
    <row r="43" spans="1:10" ht="31.5">
      <c r="A43" s="17" t="s">
        <v>121</v>
      </c>
      <c r="B43" s="148" t="s">
        <v>88</v>
      </c>
      <c r="C43" s="148" t="s">
        <v>91</v>
      </c>
      <c r="D43" s="148" t="s">
        <v>123</v>
      </c>
      <c r="E43" s="149">
        <v>100</v>
      </c>
      <c r="F43" s="159">
        <v>4557</v>
      </c>
      <c r="G43" s="156">
        <v>4615.3999999999996</v>
      </c>
      <c r="H43" s="157">
        <v>4800.2</v>
      </c>
    </row>
    <row r="44" spans="1:10" ht="110.25">
      <c r="A44" s="17" t="s">
        <v>122</v>
      </c>
      <c r="B44" s="148"/>
      <c r="C44" s="148"/>
      <c r="D44" s="148"/>
      <c r="E44" s="149"/>
      <c r="F44" s="159"/>
      <c r="G44" s="156"/>
      <c r="H44" s="157"/>
    </row>
    <row r="45" spans="1:10" ht="78" customHeight="1">
      <c r="A45" s="71" t="s">
        <v>254</v>
      </c>
      <c r="B45" s="56" t="s">
        <v>88</v>
      </c>
      <c r="C45" s="56" t="s">
        <v>91</v>
      </c>
      <c r="D45" s="56" t="s">
        <v>123</v>
      </c>
      <c r="E45" s="55">
        <v>200</v>
      </c>
      <c r="F45" s="54">
        <v>1724.2</v>
      </c>
      <c r="G45" s="52">
        <v>711.8</v>
      </c>
      <c r="H45" s="53">
        <v>277.60000000000002</v>
      </c>
      <c r="I45" s="43"/>
    </row>
    <row r="46" spans="1:10" ht="67.5" customHeight="1">
      <c r="A46" s="114" t="s">
        <v>481</v>
      </c>
      <c r="B46" s="106" t="s">
        <v>88</v>
      </c>
      <c r="C46" s="106" t="s">
        <v>91</v>
      </c>
      <c r="D46" s="106" t="s">
        <v>482</v>
      </c>
      <c r="E46" s="105">
        <v>200</v>
      </c>
      <c r="F46" s="54"/>
      <c r="G46" s="52"/>
      <c r="H46" s="53"/>
    </row>
    <row r="47" spans="1:10" ht="24.75" hidden="1" customHeight="1">
      <c r="A47" s="71"/>
      <c r="B47" s="56"/>
      <c r="C47" s="56"/>
      <c r="D47" s="56"/>
      <c r="E47" s="55"/>
      <c r="F47" s="54"/>
      <c r="G47" s="52"/>
      <c r="H47" s="53"/>
    </row>
    <row r="48" spans="1:10" ht="31.5">
      <c r="A48" s="79" t="s">
        <v>124</v>
      </c>
      <c r="B48" s="148" t="s">
        <v>88</v>
      </c>
      <c r="C48" s="161" t="s">
        <v>91</v>
      </c>
      <c r="D48" s="161" t="s">
        <v>123</v>
      </c>
      <c r="E48" s="163">
        <v>800</v>
      </c>
      <c r="F48" s="145">
        <v>7</v>
      </c>
      <c r="G48" s="156">
        <v>7</v>
      </c>
      <c r="H48" s="156">
        <v>7</v>
      </c>
    </row>
    <row r="49" spans="1:8" ht="27" customHeight="1">
      <c r="A49" s="78" t="s">
        <v>125</v>
      </c>
      <c r="B49" s="148"/>
      <c r="C49" s="161"/>
      <c r="D49" s="161"/>
      <c r="E49" s="163"/>
      <c r="F49" s="145"/>
      <c r="G49" s="156"/>
      <c r="H49" s="156"/>
    </row>
    <row r="50" spans="1:8" ht="31.5" hidden="1" customHeight="1">
      <c r="A50" s="29" t="s">
        <v>466</v>
      </c>
      <c r="B50" s="106" t="s">
        <v>88</v>
      </c>
      <c r="C50" s="110" t="s">
        <v>94</v>
      </c>
      <c r="D50" s="110"/>
      <c r="E50" s="111"/>
      <c r="F50" s="109">
        <f>F51</f>
        <v>0</v>
      </c>
      <c r="G50" s="109">
        <f t="shared" ref="G50:H50" si="7">G51</f>
        <v>0</v>
      </c>
      <c r="H50" s="109">
        <f t="shared" si="7"/>
        <v>0</v>
      </c>
    </row>
    <row r="51" spans="1:8" ht="32.25" hidden="1" customHeight="1">
      <c r="A51" s="29" t="s">
        <v>500</v>
      </c>
      <c r="B51" s="106" t="s">
        <v>88</v>
      </c>
      <c r="C51" s="110" t="s">
        <v>94</v>
      </c>
      <c r="D51" s="21" t="s">
        <v>467</v>
      </c>
      <c r="E51" s="20"/>
      <c r="F51" s="104">
        <f>F52</f>
        <v>0</v>
      </c>
      <c r="G51" s="104">
        <f t="shared" ref="G51:H51" si="8">G52</f>
        <v>0</v>
      </c>
      <c r="H51" s="104">
        <f t="shared" si="8"/>
        <v>0</v>
      </c>
    </row>
    <row r="52" spans="1:8" ht="32.25" hidden="1" customHeight="1">
      <c r="A52" s="29" t="s">
        <v>501</v>
      </c>
      <c r="B52" s="106" t="s">
        <v>88</v>
      </c>
      <c r="C52" s="110" t="s">
        <v>94</v>
      </c>
      <c r="D52" s="21" t="s">
        <v>468</v>
      </c>
      <c r="E52" s="20">
        <v>200</v>
      </c>
      <c r="F52" s="127"/>
      <c r="G52" s="113">
        <v>0</v>
      </c>
      <c r="H52" s="113">
        <v>0</v>
      </c>
    </row>
    <row r="53" spans="1:8" ht="15.75">
      <c r="A53" s="62" t="s">
        <v>126</v>
      </c>
      <c r="B53" s="56" t="s">
        <v>88</v>
      </c>
      <c r="C53" s="61">
        <v>11</v>
      </c>
      <c r="D53" s="61"/>
      <c r="E53" s="63"/>
      <c r="F53" s="57">
        <f>F54</f>
        <v>150</v>
      </c>
      <c r="G53" s="57">
        <f t="shared" ref="G53:H55" si="9">G54</f>
        <v>0</v>
      </c>
      <c r="H53" s="57">
        <f t="shared" si="9"/>
        <v>0</v>
      </c>
    </row>
    <row r="54" spans="1:8" ht="147" customHeight="1">
      <c r="A54" s="14" t="s">
        <v>341</v>
      </c>
      <c r="B54" s="56" t="s">
        <v>88</v>
      </c>
      <c r="C54" s="56">
        <v>11</v>
      </c>
      <c r="D54" s="56" t="s">
        <v>118</v>
      </c>
      <c r="E54" s="55"/>
      <c r="F54" s="58">
        <f>F55</f>
        <v>150</v>
      </c>
      <c r="G54" s="57">
        <f t="shared" si="9"/>
        <v>0</v>
      </c>
      <c r="H54" s="58">
        <f t="shared" si="9"/>
        <v>0</v>
      </c>
    </row>
    <row r="55" spans="1:8" ht="69" customHeight="1">
      <c r="A55" s="15" t="s">
        <v>127</v>
      </c>
      <c r="B55" s="56" t="s">
        <v>88</v>
      </c>
      <c r="C55" s="56">
        <v>11</v>
      </c>
      <c r="D55" s="56" t="s">
        <v>128</v>
      </c>
      <c r="E55" s="55"/>
      <c r="F55" s="58">
        <f>F56</f>
        <v>150</v>
      </c>
      <c r="G55" s="57">
        <f t="shared" si="9"/>
        <v>0</v>
      </c>
      <c r="H55" s="58">
        <f t="shared" si="9"/>
        <v>0</v>
      </c>
    </row>
    <row r="56" spans="1:8" ht="132" customHeight="1">
      <c r="A56" s="15" t="s">
        <v>129</v>
      </c>
      <c r="B56" s="56" t="s">
        <v>88</v>
      </c>
      <c r="C56" s="56">
        <v>11</v>
      </c>
      <c r="D56" s="56" t="s">
        <v>130</v>
      </c>
      <c r="E56" s="55">
        <v>800</v>
      </c>
      <c r="F56" s="58">
        <v>150</v>
      </c>
      <c r="G56" s="52">
        <v>0</v>
      </c>
      <c r="H56" s="53">
        <v>0</v>
      </c>
    </row>
    <row r="57" spans="1:8" ht="31.5">
      <c r="A57" s="62" t="s">
        <v>131</v>
      </c>
      <c r="B57" s="56" t="s">
        <v>88</v>
      </c>
      <c r="C57" s="56">
        <v>13</v>
      </c>
      <c r="D57" s="56"/>
      <c r="E57" s="55"/>
      <c r="F57" s="58">
        <f>F58+F65+F63</f>
        <v>6282</v>
      </c>
      <c r="G57" s="57">
        <f>G58+G65+G63</f>
        <v>2375</v>
      </c>
      <c r="H57" s="58">
        <f>H58+H65+H63</f>
        <v>2182</v>
      </c>
    </row>
    <row r="58" spans="1:8" ht="53.25" customHeight="1">
      <c r="A58" s="18" t="s">
        <v>277</v>
      </c>
      <c r="B58" s="56" t="s">
        <v>88</v>
      </c>
      <c r="C58" s="56">
        <v>13</v>
      </c>
      <c r="D58" s="56" t="s">
        <v>132</v>
      </c>
      <c r="E58" s="55"/>
      <c r="F58" s="58">
        <f>F59</f>
        <v>843</v>
      </c>
      <c r="G58" s="57">
        <f t="shared" ref="G58:H59" si="10">G59</f>
        <v>851</v>
      </c>
      <c r="H58" s="58">
        <f t="shared" si="10"/>
        <v>913</v>
      </c>
    </row>
    <row r="59" spans="1:8" ht="56.25" customHeight="1">
      <c r="A59" s="62" t="s">
        <v>133</v>
      </c>
      <c r="B59" s="56" t="s">
        <v>88</v>
      </c>
      <c r="C59" s="56">
        <v>13</v>
      </c>
      <c r="D59" s="56" t="s">
        <v>134</v>
      </c>
      <c r="E59" s="55"/>
      <c r="F59" s="58">
        <f>F60</f>
        <v>843</v>
      </c>
      <c r="G59" s="57">
        <f t="shared" si="10"/>
        <v>851</v>
      </c>
      <c r="H59" s="58">
        <f t="shared" si="10"/>
        <v>913</v>
      </c>
    </row>
    <row r="60" spans="1:8" ht="114" customHeight="1">
      <c r="A60" s="62" t="s">
        <v>135</v>
      </c>
      <c r="B60" s="56" t="s">
        <v>88</v>
      </c>
      <c r="C60" s="56">
        <v>13</v>
      </c>
      <c r="D60" s="56" t="s">
        <v>136</v>
      </c>
      <c r="E60" s="55"/>
      <c r="F60" s="58">
        <f>F61+F62</f>
        <v>843</v>
      </c>
      <c r="G60" s="57">
        <f t="shared" ref="G60:H60" si="11">G61+G62</f>
        <v>851</v>
      </c>
      <c r="H60" s="58">
        <f t="shared" si="11"/>
        <v>913</v>
      </c>
    </row>
    <row r="61" spans="1:8" ht="141.75">
      <c r="A61" s="17" t="s">
        <v>137</v>
      </c>
      <c r="B61" s="19" t="s">
        <v>88</v>
      </c>
      <c r="C61" s="56">
        <v>13</v>
      </c>
      <c r="D61" s="19" t="s">
        <v>329</v>
      </c>
      <c r="E61" s="55">
        <v>100</v>
      </c>
      <c r="F61" s="58">
        <v>746.1</v>
      </c>
      <c r="G61" s="52">
        <v>746</v>
      </c>
      <c r="H61" s="53">
        <v>753.4</v>
      </c>
    </row>
    <row r="62" spans="1:8" ht="63">
      <c r="A62" s="17" t="s">
        <v>138</v>
      </c>
      <c r="B62" s="19" t="s">
        <v>88</v>
      </c>
      <c r="C62" s="56">
        <v>13</v>
      </c>
      <c r="D62" s="19" t="s">
        <v>329</v>
      </c>
      <c r="E62" s="55">
        <v>200</v>
      </c>
      <c r="F62" s="58">
        <v>96.9</v>
      </c>
      <c r="G62" s="52">
        <v>105</v>
      </c>
      <c r="H62" s="53">
        <v>159.6</v>
      </c>
    </row>
    <row r="63" spans="1:8" ht="15.75">
      <c r="A63" s="16" t="s">
        <v>75</v>
      </c>
      <c r="B63" s="19" t="s">
        <v>88</v>
      </c>
      <c r="C63" s="19" t="s">
        <v>76</v>
      </c>
      <c r="D63" s="19"/>
      <c r="E63" s="20"/>
      <c r="F63" s="54">
        <f>F64</f>
        <v>3237.3</v>
      </c>
      <c r="G63" s="59">
        <f t="shared" ref="G63:H63" si="12">G64</f>
        <v>0</v>
      </c>
      <c r="H63" s="54">
        <f t="shared" si="12"/>
        <v>0</v>
      </c>
    </row>
    <row r="64" spans="1:8" ht="63">
      <c r="A64" s="16" t="s">
        <v>77</v>
      </c>
      <c r="B64" s="19" t="s">
        <v>88</v>
      </c>
      <c r="C64" s="19" t="s">
        <v>76</v>
      </c>
      <c r="D64" s="19" t="s">
        <v>16</v>
      </c>
      <c r="E64" s="20">
        <v>800</v>
      </c>
      <c r="F64" s="54">
        <v>3237.3</v>
      </c>
      <c r="G64" s="52">
        <v>0</v>
      </c>
      <c r="H64" s="53">
        <v>0</v>
      </c>
    </row>
    <row r="65" spans="1:23" ht="63">
      <c r="A65" s="14" t="s">
        <v>340</v>
      </c>
      <c r="B65" s="19" t="s">
        <v>88</v>
      </c>
      <c r="C65" s="56">
        <v>13</v>
      </c>
      <c r="D65" s="19" t="s">
        <v>105</v>
      </c>
      <c r="E65" s="55"/>
      <c r="F65" s="58">
        <f>F66+F75+F77</f>
        <v>2201.6999999999998</v>
      </c>
      <c r="G65" s="57">
        <f>G66+G75</f>
        <v>1524</v>
      </c>
      <c r="H65" s="58">
        <f>H66+H75</f>
        <v>1269</v>
      </c>
    </row>
    <row r="66" spans="1:23" ht="47.25">
      <c r="A66" s="15" t="s">
        <v>106</v>
      </c>
      <c r="B66" s="19" t="s">
        <v>88</v>
      </c>
      <c r="C66" s="56">
        <v>13</v>
      </c>
      <c r="D66" s="19" t="s">
        <v>107</v>
      </c>
      <c r="E66" s="55"/>
      <c r="F66" s="58">
        <f>F67+F68+F69+F70+F71+F72+F73+F74</f>
        <v>1715</v>
      </c>
      <c r="G66" s="57">
        <f>G67+G68+G69+G70+G71+G72+G73+G74</f>
        <v>1524</v>
      </c>
      <c r="H66" s="58">
        <f>H67+H68+H69+H70+H71+H72+H73+H74</f>
        <v>1269</v>
      </c>
    </row>
    <row r="67" spans="1:23" ht="177" customHeight="1">
      <c r="A67" s="15" t="s">
        <v>139</v>
      </c>
      <c r="B67" s="56" t="s">
        <v>88</v>
      </c>
      <c r="C67" s="56">
        <v>13</v>
      </c>
      <c r="D67" s="56" t="s">
        <v>328</v>
      </c>
      <c r="E67" s="55">
        <v>100</v>
      </c>
      <c r="F67" s="58">
        <v>422</v>
      </c>
      <c r="G67" s="52">
        <v>426</v>
      </c>
      <c r="H67" s="53">
        <v>441</v>
      </c>
    </row>
    <row r="68" spans="1:23" ht="99" customHeight="1">
      <c r="A68" s="15" t="s">
        <v>140</v>
      </c>
      <c r="B68" s="56" t="s">
        <v>88</v>
      </c>
      <c r="C68" s="56">
        <v>13</v>
      </c>
      <c r="D68" s="56" t="s">
        <v>328</v>
      </c>
      <c r="E68" s="55">
        <v>200</v>
      </c>
      <c r="F68" s="58">
        <v>1</v>
      </c>
      <c r="G68" s="52">
        <v>1</v>
      </c>
      <c r="H68" s="53">
        <v>0</v>
      </c>
    </row>
    <row r="69" spans="1:23" ht="211.5" customHeight="1">
      <c r="A69" s="15" t="s">
        <v>141</v>
      </c>
      <c r="B69" s="56" t="s">
        <v>88</v>
      </c>
      <c r="C69" s="56">
        <v>13</v>
      </c>
      <c r="D69" s="56" t="s">
        <v>142</v>
      </c>
      <c r="E69" s="55">
        <v>100</v>
      </c>
      <c r="F69" s="58">
        <v>404</v>
      </c>
      <c r="G69" s="52">
        <v>404</v>
      </c>
      <c r="H69" s="53">
        <v>417</v>
      </c>
    </row>
    <row r="70" spans="1:23" ht="151.5" customHeight="1">
      <c r="A70" s="15" t="s">
        <v>143</v>
      </c>
      <c r="B70" s="56" t="s">
        <v>88</v>
      </c>
      <c r="C70" s="56">
        <v>13</v>
      </c>
      <c r="D70" s="56" t="s">
        <v>142</v>
      </c>
      <c r="E70" s="55">
        <v>200</v>
      </c>
      <c r="F70" s="58">
        <v>10</v>
      </c>
      <c r="G70" s="52">
        <v>15</v>
      </c>
      <c r="H70" s="53">
        <v>17</v>
      </c>
    </row>
    <row r="71" spans="1:23" ht="165.75" customHeight="1">
      <c r="A71" s="15" t="s">
        <v>144</v>
      </c>
      <c r="B71" s="56" t="s">
        <v>88</v>
      </c>
      <c r="C71" s="56">
        <v>13</v>
      </c>
      <c r="D71" s="56" t="s">
        <v>145</v>
      </c>
      <c r="E71" s="55">
        <v>100</v>
      </c>
      <c r="F71" s="58">
        <v>374</v>
      </c>
      <c r="G71" s="52">
        <v>378</v>
      </c>
      <c r="H71" s="53">
        <v>394</v>
      </c>
    </row>
    <row r="72" spans="1:23" ht="96.75" customHeight="1">
      <c r="A72" s="15" t="s">
        <v>146</v>
      </c>
      <c r="B72" s="56" t="s">
        <v>88</v>
      </c>
      <c r="C72" s="56">
        <v>13</v>
      </c>
      <c r="D72" s="56" t="s">
        <v>147</v>
      </c>
      <c r="E72" s="55">
        <v>200</v>
      </c>
      <c r="F72" s="58">
        <v>0</v>
      </c>
      <c r="G72" s="52">
        <v>0</v>
      </c>
      <c r="H72" s="53">
        <v>0</v>
      </c>
    </row>
    <row r="73" spans="1:23" ht="53.25" customHeight="1">
      <c r="A73" s="15" t="s">
        <v>148</v>
      </c>
      <c r="B73" s="56" t="s">
        <v>88</v>
      </c>
      <c r="C73" s="56">
        <v>13</v>
      </c>
      <c r="D73" s="56" t="s">
        <v>149</v>
      </c>
      <c r="E73" s="55">
        <v>800</v>
      </c>
      <c r="F73" s="58">
        <v>300</v>
      </c>
      <c r="G73" s="52">
        <v>300</v>
      </c>
      <c r="H73" s="53">
        <v>0</v>
      </c>
    </row>
    <row r="74" spans="1:23" ht="72.75" customHeight="1">
      <c r="A74" s="15" t="s">
        <v>150</v>
      </c>
      <c r="B74" s="56" t="s">
        <v>88</v>
      </c>
      <c r="C74" s="56">
        <v>13</v>
      </c>
      <c r="D74" s="56" t="s">
        <v>149</v>
      </c>
      <c r="E74" s="55">
        <v>200</v>
      </c>
      <c r="F74" s="58">
        <v>204</v>
      </c>
      <c r="G74" s="52">
        <v>0</v>
      </c>
      <c r="H74" s="53">
        <v>0</v>
      </c>
    </row>
    <row r="75" spans="1:23" ht="42.75" customHeight="1">
      <c r="A75" s="15" t="s">
        <v>151</v>
      </c>
      <c r="B75" s="56" t="s">
        <v>88</v>
      </c>
      <c r="C75" s="56">
        <v>13</v>
      </c>
      <c r="D75" s="56" t="s">
        <v>152</v>
      </c>
      <c r="E75" s="55"/>
      <c r="F75" s="58">
        <f t="shared" ref="F75:H75" si="13">F76</f>
        <v>225</v>
      </c>
      <c r="G75" s="57">
        <f t="shared" si="13"/>
        <v>0</v>
      </c>
      <c r="H75" s="58">
        <f t="shared" si="13"/>
        <v>0</v>
      </c>
    </row>
    <row r="76" spans="1:23" ht="78.75">
      <c r="A76" s="15" t="s">
        <v>153</v>
      </c>
      <c r="B76" s="56" t="s">
        <v>88</v>
      </c>
      <c r="C76" s="56">
        <v>13</v>
      </c>
      <c r="D76" s="56" t="s">
        <v>154</v>
      </c>
      <c r="E76" s="55">
        <v>500</v>
      </c>
      <c r="F76" s="58">
        <v>225</v>
      </c>
      <c r="G76" s="52">
        <v>0</v>
      </c>
      <c r="H76" s="53">
        <v>0</v>
      </c>
    </row>
    <row r="77" spans="1:23" ht="31.5">
      <c r="A77" s="29" t="s">
        <v>487</v>
      </c>
      <c r="B77" s="19" t="s">
        <v>88</v>
      </c>
      <c r="C77" s="19">
        <v>13</v>
      </c>
      <c r="D77" s="21" t="s">
        <v>502</v>
      </c>
      <c r="E77" s="20"/>
      <c r="F77" s="108">
        <f>F78</f>
        <v>261.7</v>
      </c>
      <c r="G77" s="102"/>
      <c r="H77" s="103"/>
    </row>
    <row r="78" spans="1:23" ht="47.25">
      <c r="A78" s="29" t="s">
        <v>486</v>
      </c>
      <c r="B78" s="19" t="s">
        <v>88</v>
      </c>
      <c r="C78" s="19" t="s">
        <v>76</v>
      </c>
      <c r="D78" s="21" t="s">
        <v>503</v>
      </c>
      <c r="E78" s="20">
        <v>200</v>
      </c>
      <c r="F78" s="108">
        <v>261.7</v>
      </c>
      <c r="G78" s="102"/>
      <c r="H78" s="103"/>
    </row>
    <row r="79" spans="1:23" ht="20.25" customHeight="1">
      <c r="A79" s="16" t="s">
        <v>24</v>
      </c>
      <c r="B79" s="56" t="s">
        <v>95</v>
      </c>
      <c r="C79" s="56"/>
      <c r="D79" s="56"/>
      <c r="E79" s="55"/>
      <c r="F79" s="58">
        <f>F80+F81</f>
        <v>15</v>
      </c>
      <c r="G79" s="57">
        <f t="shared" ref="G79:H79" si="14">G80+G81</f>
        <v>15</v>
      </c>
      <c r="H79" s="58">
        <f t="shared" si="14"/>
        <v>15</v>
      </c>
      <c r="W79" s="5"/>
    </row>
    <row r="80" spans="1:23" ht="55.5" customHeight="1">
      <c r="A80" s="16" t="s">
        <v>367</v>
      </c>
      <c r="B80" s="56" t="s">
        <v>95</v>
      </c>
      <c r="C80" s="56" t="s">
        <v>90</v>
      </c>
      <c r="D80" s="19" t="s">
        <v>278</v>
      </c>
      <c r="E80" s="55">
        <v>200</v>
      </c>
      <c r="F80" s="58">
        <v>15</v>
      </c>
      <c r="G80" s="52">
        <v>15</v>
      </c>
      <c r="H80" s="53">
        <v>15</v>
      </c>
    </row>
    <row r="81" spans="1:12" ht="35.25" customHeight="1">
      <c r="A81" s="16" t="s">
        <v>368</v>
      </c>
      <c r="B81" s="56" t="s">
        <v>95</v>
      </c>
      <c r="C81" s="56" t="s">
        <v>90</v>
      </c>
      <c r="D81" s="19" t="s">
        <v>279</v>
      </c>
      <c r="E81" s="55">
        <v>200</v>
      </c>
      <c r="F81" s="58">
        <v>0</v>
      </c>
      <c r="G81" s="52">
        <v>0</v>
      </c>
      <c r="H81" s="53">
        <v>0</v>
      </c>
    </row>
    <row r="82" spans="1:12" ht="42" customHeight="1">
      <c r="A82" s="15" t="s">
        <v>155</v>
      </c>
      <c r="B82" s="56" t="s">
        <v>89</v>
      </c>
      <c r="C82" s="56"/>
      <c r="D82" s="56"/>
      <c r="E82" s="55"/>
      <c r="F82" s="58">
        <f>F83</f>
        <v>2723.8999999999996</v>
      </c>
      <c r="G82" s="57">
        <f t="shared" ref="G82:H84" si="15">G83</f>
        <v>2605.3000000000002</v>
      </c>
      <c r="H82" s="58">
        <f t="shared" si="15"/>
        <v>2548.1999999999998</v>
      </c>
    </row>
    <row r="83" spans="1:12" ht="69" customHeight="1">
      <c r="A83" s="15" t="s">
        <v>156</v>
      </c>
      <c r="B83" s="56" t="s">
        <v>89</v>
      </c>
      <c r="C83" s="56" t="s">
        <v>92</v>
      </c>
      <c r="D83" s="56"/>
      <c r="E83" s="55"/>
      <c r="F83" s="58">
        <f>F84</f>
        <v>2723.8999999999996</v>
      </c>
      <c r="G83" s="57">
        <f t="shared" si="15"/>
        <v>2605.3000000000002</v>
      </c>
      <c r="H83" s="58">
        <f t="shared" si="15"/>
        <v>2548.1999999999998</v>
      </c>
    </row>
    <row r="84" spans="1:12" ht="69" customHeight="1">
      <c r="A84" s="15" t="s">
        <v>280</v>
      </c>
      <c r="B84" s="56" t="s">
        <v>89</v>
      </c>
      <c r="C84" s="56" t="s">
        <v>92</v>
      </c>
      <c r="D84" s="56" t="s">
        <v>105</v>
      </c>
      <c r="E84" s="55"/>
      <c r="F84" s="58">
        <f>F85</f>
        <v>2723.8999999999996</v>
      </c>
      <c r="G84" s="57">
        <f t="shared" si="15"/>
        <v>2605.3000000000002</v>
      </c>
      <c r="H84" s="58">
        <f t="shared" si="15"/>
        <v>2548.1999999999998</v>
      </c>
    </row>
    <row r="85" spans="1:12" ht="55.5" customHeight="1">
      <c r="A85" s="15" t="s">
        <v>157</v>
      </c>
      <c r="B85" s="56" t="s">
        <v>89</v>
      </c>
      <c r="C85" s="56" t="s">
        <v>92</v>
      </c>
      <c r="D85" s="56" t="s">
        <v>107</v>
      </c>
      <c r="E85" s="55"/>
      <c r="F85" s="58">
        <f>F86+F88+F87</f>
        <v>2723.8999999999996</v>
      </c>
      <c r="G85" s="57">
        <f t="shared" ref="G85:H85" si="16">G86+G88+G87</f>
        <v>2605.3000000000002</v>
      </c>
      <c r="H85" s="58">
        <f t="shared" si="16"/>
        <v>2548.1999999999998</v>
      </c>
    </row>
    <row r="86" spans="1:12" ht="150.75" customHeight="1">
      <c r="A86" s="62" t="s">
        <v>158</v>
      </c>
      <c r="B86" s="56" t="s">
        <v>89</v>
      </c>
      <c r="C86" s="56" t="s">
        <v>92</v>
      </c>
      <c r="D86" s="56" t="s">
        <v>159</v>
      </c>
      <c r="E86" s="55">
        <v>100</v>
      </c>
      <c r="F86" s="58">
        <v>2431.6999999999998</v>
      </c>
      <c r="G86" s="52">
        <v>2454.5</v>
      </c>
      <c r="H86" s="53">
        <v>2528.1999999999998</v>
      </c>
    </row>
    <row r="87" spans="1:12" ht="0.75" customHeight="1">
      <c r="A87" s="62" t="s">
        <v>158</v>
      </c>
      <c r="B87" s="56" t="s">
        <v>89</v>
      </c>
      <c r="C87" s="56" t="s">
        <v>92</v>
      </c>
      <c r="D87" s="56" t="s">
        <v>281</v>
      </c>
      <c r="E87" s="55">
        <v>100</v>
      </c>
      <c r="F87" s="58">
        <v>0</v>
      </c>
      <c r="G87" s="52">
        <v>0</v>
      </c>
      <c r="H87" s="53">
        <v>0</v>
      </c>
    </row>
    <row r="88" spans="1:12" ht="155.25" customHeight="1">
      <c r="A88" s="62" t="s">
        <v>158</v>
      </c>
      <c r="B88" s="56" t="s">
        <v>89</v>
      </c>
      <c r="C88" s="56" t="s">
        <v>92</v>
      </c>
      <c r="D88" s="56" t="s">
        <v>159</v>
      </c>
      <c r="E88" s="55">
        <v>200</v>
      </c>
      <c r="F88" s="58">
        <v>292.2</v>
      </c>
      <c r="G88" s="52">
        <v>150.80000000000001</v>
      </c>
      <c r="H88" s="53">
        <v>20</v>
      </c>
    </row>
    <row r="89" spans="1:12" ht="15.75">
      <c r="A89" s="62" t="s">
        <v>160</v>
      </c>
      <c r="B89" s="56" t="s">
        <v>90</v>
      </c>
      <c r="C89" s="56"/>
      <c r="D89" s="56"/>
      <c r="E89" s="55"/>
      <c r="F89" s="58">
        <f>F94+F114+F104+F108+F90</f>
        <v>17202.300000000003</v>
      </c>
      <c r="G89" s="57">
        <f>G94+G114+G104+G108+G90</f>
        <v>18687.300000000003</v>
      </c>
      <c r="H89" s="58">
        <f>H94+H114+H104+H108+H90</f>
        <v>19398.100000000002</v>
      </c>
    </row>
    <row r="90" spans="1:12" ht="15.75">
      <c r="A90" s="29" t="s">
        <v>419</v>
      </c>
      <c r="B90" s="19" t="s">
        <v>90</v>
      </c>
      <c r="C90" s="19" t="s">
        <v>88</v>
      </c>
      <c r="D90" s="21"/>
      <c r="E90" s="20"/>
      <c r="F90" s="54">
        <f>F91</f>
        <v>149.4</v>
      </c>
      <c r="G90" s="59">
        <f t="shared" ref="G90:H91" si="17">G91</f>
        <v>149.4</v>
      </c>
      <c r="H90" s="54">
        <f t="shared" si="17"/>
        <v>149.4</v>
      </c>
    </row>
    <row r="91" spans="1:12" ht="141.75">
      <c r="A91" s="29" t="s">
        <v>182</v>
      </c>
      <c r="B91" s="56" t="s">
        <v>90</v>
      </c>
      <c r="C91" s="56" t="s">
        <v>88</v>
      </c>
      <c r="D91" s="56" t="s">
        <v>118</v>
      </c>
      <c r="E91" s="55"/>
      <c r="F91" s="58">
        <f>F92</f>
        <v>149.4</v>
      </c>
      <c r="G91" s="57">
        <f t="shared" si="17"/>
        <v>149.4</v>
      </c>
      <c r="H91" s="58">
        <f t="shared" si="17"/>
        <v>149.4</v>
      </c>
    </row>
    <row r="92" spans="1:12" ht="126">
      <c r="A92" s="29" t="s">
        <v>420</v>
      </c>
      <c r="B92" s="56" t="s">
        <v>90</v>
      </c>
      <c r="C92" s="56" t="s">
        <v>88</v>
      </c>
      <c r="D92" s="56" t="s">
        <v>71</v>
      </c>
      <c r="E92" s="55"/>
      <c r="F92" s="58">
        <f>F93</f>
        <v>149.4</v>
      </c>
      <c r="G92" s="57">
        <f t="shared" ref="G92:H92" si="18">G93</f>
        <v>149.4</v>
      </c>
      <c r="H92" s="58">
        <f t="shared" si="18"/>
        <v>149.4</v>
      </c>
    </row>
    <row r="93" spans="1:12" ht="47.25">
      <c r="A93" s="15" t="s">
        <v>184</v>
      </c>
      <c r="B93" s="56" t="s">
        <v>90</v>
      </c>
      <c r="C93" s="56" t="s">
        <v>88</v>
      </c>
      <c r="D93" s="56" t="s">
        <v>185</v>
      </c>
      <c r="E93" s="55">
        <v>500</v>
      </c>
      <c r="F93" s="58">
        <v>149.4</v>
      </c>
      <c r="G93" s="52">
        <v>149.4</v>
      </c>
      <c r="H93" s="53">
        <v>149.4</v>
      </c>
    </row>
    <row r="94" spans="1:12" ht="15.75">
      <c r="A94" s="62" t="s">
        <v>161</v>
      </c>
      <c r="B94" s="56" t="s">
        <v>90</v>
      </c>
      <c r="C94" s="56" t="s">
        <v>93</v>
      </c>
      <c r="D94" s="56"/>
      <c r="E94" s="55"/>
      <c r="F94" s="58">
        <f>F96+F99</f>
        <v>28.7</v>
      </c>
      <c r="G94" s="57">
        <f t="shared" ref="G94:H94" si="19">G96+G99</f>
        <v>36</v>
      </c>
      <c r="H94" s="58">
        <f t="shared" si="19"/>
        <v>43.2</v>
      </c>
    </row>
    <row r="95" spans="1:12" ht="57.75" customHeight="1">
      <c r="A95" s="62" t="s">
        <v>342</v>
      </c>
      <c r="B95" s="56" t="s">
        <v>90</v>
      </c>
      <c r="C95" s="56" t="s">
        <v>93</v>
      </c>
      <c r="D95" s="56" t="s">
        <v>162</v>
      </c>
      <c r="E95" s="55"/>
      <c r="F95" s="58">
        <f>F96</f>
        <v>28.7</v>
      </c>
      <c r="G95" s="57">
        <f t="shared" ref="G95:H95" si="20">G96</f>
        <v>36</v>
      </c>
      <c r="H95" s="58">
        <f t="shared" si="20"/>
        <v>43.2</v>
      </c>
      <c r="L95" s="37"/>
    </row>
    <row r="96" spans="1:12" ht="53.25" customHeight="1">
      <c r="A96" s="123" t="s">
        <v>504</v>
      </c>
      <c r="B96" s="56" t="s">
        <v>90</v>
      </c>
      <c r="C96" s="56" t="s">
        <v>93</v>
      </c>
      <c r="D96" s="122" t="s">
        <v>505</v>
      </c>
      <c r="E96" s="55"/>
      <c r="F96" s="58">
        <f>F97+F98</f>
        <v>28.7</v>
      </c>
      <c r="G96" s="57">
        <f>G97+G98</f>
        <v>36</v>
      </c>
      <c r="H96" s="58">
        <f t="shared" ref="H96" si="21">H97+H98</f>
        <v>43.2</v>
      </c>
    </row>
    <row r="97" spans="1:23" ht="135" customHeight="1">
      <c r="A97" s="62" t="s">
        <v>163</v>
      </c>
      <c r="B97" s="56" t="s">
        <v>90</v>
      </c>
      <c r="C97" s="56" t="s">
        <v>93</v>
      </c>
      <c r="D97" s="122" t="s">
        <v>506</v>
      </c>
      <c r="E97" s="55">
        <v>200</v>
      </c>
      <c r="F97" s="58">
        <v>28.7</v>
      </c>
      <c r="G97" s="52">
        <v>36</v>
      </c>
      <c r="H97" s="53">
        <v>43.2</v>
      </c>
    </row>
    <row r="98" spans="1:23" ht="31.5" hidden="1">
      <c r="A98" s="15" t="s">
        <v>164</v>
      </c>
      <c r="B98" s="56" t="s">
        <v>90</v>
      </c>
      <c r="C98" s="56" t="s">
        <v>93</v>
      </c>
      <c r="D98" s="56" t="s">
        <v>165</v>
      </c>
      <c r="E98" s="55">
        <v>200</v>
      </c>
      <c r="F98" s="58">
        <v>0</v>
      </c>
      <c r="G98" s="52"/>
      <c r="H98" s="53"/>
    </row>
    <row r="99" spans="1:23" ht="78.75" hidden="1" customHeight="1">
      <c r="A99" s="62" t="s">
        <v>282</v>
      </c>
      <c r="B99" s="56" t="s">
        <v>90</v>
      </c>
      <c r="C99" s="56" t="s">
        <v>93</v>
      </c>
      <c r="D99" s="56" t="s">
        <v>166</v>
      </c>
      <c r="E99" s="55"/>
      <c r="F99" s="58">
        <f>F100</f>
        <v>0</v>
      </c>
      <c r="G99" s="57">
        <f t="shared" ref="G99:H99" si="22">G100</f>
        <v>0</v>
      </c>
      <c r="H99" s="58">
        <f t="shared" si="22"/>
        <v>0</v>
      </c>
    </row>
    <row r="100" spans="1:23" ht="110.25" hidden="1" customHeight="1">
      <c r="A100" s="62" t="s">
        <v>167</v>
      </c>
      <c r="B100" s="56" t="s">
        <v>90</v>
      </c>
      <c r="C100" s="56" t="s">
        <v>93</v>
      </c>
      <c r="D100" s="56" t="s">
        <v>168</v>
      </c>
      <c r="E100" s="55"/>
      <c r="F100" s="58">
        <f>F101+F102+F103</f>
        <v>0</v>
      </c>
      <c r="G100" s="57">
        <f t="shared" ref="G100:H100" si="23">G101+G102+G103</f>
        <v>0</v>
      </c>
      <c r="H100" s="58">
        <f t="shared" si="23"/>
        <v>0</v>
      </c>
    </row>
    <row r="101" spans="1:23" ht="141.75" hidden="1" customHeight="1">
      <c r="A101" s="17" t="s">
        <v>169</v>
      </c>
      <c r="B101" s="56" t="s">
        <v>90</v>
      </c>
      <c r="C101" s="56" t="s">
        <v>93</v>
      </c>
      <c r="D101" s="56" t="s">
        <v>170</v>
      </c>
      <c r="E101" s="55">
        <v>100</v>
      </c>
      <c r="F101" s="58">
        <v>0</v>
      </c>
      <c r="G101" s="52"/>
      <c r="H101" s="53"/>
    </row>
    <row r="102" spans="1:23" ht="78.75" hidden="1" customHeight="1">
      <c r="A102" s="17" t="s">
        <v>171</v>
      </c>
      <c r="B102" s="56" t="s">
        <v>90</v>
      </c>
      <c r="C102" s="56" t="s">
        <v>93</v>
      </c>
      <c r="D102" s="56" t="s">
        <v>170</v>
      </c>
      <c r="E102" s="55">
        <v>200</v>
      </c>
      <c r="F102" s="58"/>
      <c r="G102" s="52"/>
      <c r="H102" s="53"/>
    </row>
    <row r="103" spans="1:23" ht="47.25" hidden="1" customHeight="1">
      <c r="A103" s="15" t="s">
        <v>172</v>
      </c>
      <c r="B103" s="56" t="s">
        <v>90</v>
      </c>
      <c r="C103" s="56" t="s">
        <v>93</v>
      </c>
      <c r="D103" s="56" t="s">
        <v>170</v>
      </c>
      <c r="E103" s="55">
        <v>800</v>
      </c>
      <c r="F103" s="58"/>
      <c r="G103" s="52"/>
      <c r="H103" s="53"/>
    </row>
    <row r="104" spans="1:23" ht="21.75" customHeight="1">
      <c r="A104" s="16" t="s">
        <v>270</v>
      </c>
      <c r="B104" s="56" t="s">
        <v>90</v>
      </c>
      <c r="C104" s="56" t="s">
        <v>96</v>
      </c>
      <c r="D104" s="56"/>
      <c r="E104" s="55"/>
      <c r="F104" s="58">
        <f>F105</f>
        <v>0</v>
      </c>
      <c r="G104" s="57">
        <f t="shared" ref="G104:H104" si="24">G107</f>
        <v>0</v>
      </c>
      <c r="H104" s="58">
        <f t="shared" si="24"/>
        <v>0</v>
      </c>
      <c r="W104" s="3"/>
    </row>
    <row r="105" spans="1:23" ht="71.25" customHeight="1">
      <c r="A105" s="16" t="s">
        <v>174</v>
      </c>
      <c r="B105" s="21" t="s">
        <v>90</v>
      </c>
      <c r="C105" s="21" t="s">
        <v>96</v>
      </c>
      <c r="D105" s="21" t="s">
        <v>175</v>
      </c>
      <c r="E105" s="22"/>
      <c r="F105" s="58">
        <f>F106</f>
        <v>0</v>
      </c>
      <c r="G105" s="57">
        <f t="shared" ref="G105:H105" si="25">G106</f>
        <v>0</v>
      </c>
      <c r="H105" s="58">
        <f t="shared" si="25"/>
        <v>0</v>
      </c>
      <c r="W105" s="3"/>
    </row>
    <row r="106" spans="1:23" ht="43.5" customHeight="1">
      <c r="A106" s="16" t="s">
        <v>271</v>
      </c>
      <c r="B106" s="21" t="s">
        <v>90</v>
      </c>
      <c r="C106" s="21" t="s">
        <v>96</v>
      </c>
      <c r="D106" s="21" t="s">
        <v>273</v>
      </c>
      <c r="E106" s="22"/>
      <c r="F106" s="58">
        <f>F107</f>
        <v>0</v>
      </c>
      <c r="G106" s="57">
        <f t="shared" ref="G106:H106" si="26">G107</f>
        <v>0</v>
      </c>
      <c r="H106" s="58">
        <f t="shared" si="26"/>
        <v>0</v>
      </c>
      <c r="W106" s="3"/>
    </row>
    <row r="107" spans="1:23" ht="90" customHeight="1">
      <c r="A107" s="16" t="s">
        <v>272</v>
      </c>
      <c r="B107" s="21" t="s">
        <v>90</v>
      </c>
      <c r="C107" s="21" t="s">
        <v>96</v>
      </c>
      <c r="D107" s="21" t="s">
        <v>274</v>
      </c>
      <c r="E107" s="22">
        <v>600</v>
      </c>
      <c r="F107" s="58">
        <v>0</v>
      </c>
      <c r="G107" s="52">
        <v>0</v>
      </c>
      <c r="H107" s="53">
        <v>0</v>
      </c>
    </row>
    <row r="108" spans="1:23" ht="15.75">
      <c r="A108" s="16" t="s">
        <v>283</v>
      </c>
      <c r="B108" s="23" t="s">
        <v>90</v>
      </c>
      <c r="C108" s="23" t="s">
        <v>92</v>
      </c>
      <c r="D108" s="23"/>
      <c r="E108" s="16"/>
      <c r="F108" s="24">
        <f>F110+F111+F112</f>
        <v>16334.2</v>
      </c>
      <c r="G108" s="49">
        <f t="shared" ref="G108:H108" si="27">G110+G111+G112</f>
        <v>17811.900000000001</v>
      </c>
      <c r="H108" s="24">
        <f t="shared" si="27"/>
        <v>18540.5</v>
      </c>
    </row>
    <row r="109" spans="1:23" ht="63" hidden="1">
      <c r="A109" s="16" t="s">
        <v>284</v>
      </c>
      <c r="B109" s="21" t="s">
        <v>90</v>
      </c>
      <c r="C109" s="21" t="s">
        <v>92</v>
      </c>
      <c r="D109" s="21" t="s">
        <v>285</v>
      </c>
      <c r="E109" s="22">
        <v>500</v>
      </c>
      <c r="F109" s="58"/>
      <c r="G109" s="52"/>
      <c r="H109" s="53"/>
    </row>
    <row r="110" spans="1:23" ht="47.25">
      <c r="A110" s="16" t="s">
        <v>20</v>
      </c>
      <c r="B110" s="19" t="s">
        <v>90</v>
      </c>
      <c r="C110" s="19" t="s">
        <v>92</v>
      </c>
      <c r="D110" s="21" t="s">
        <v>21</v>
      </c>
      <c r="E110" s="20">
        <v>500</v>
      </c>
      <c r="F110" s="54">
        <v>16334.2</v>
      </c>
      <c r="G110" s="59">
        <v>17811.900000000001</v>
      </c>
      <c r="H110" s="54">
        <v>18540.5</v>
      </c>
    </row>
    <row r="111" spans="1:23" ht="63.75" customHeight="1">
      <c r="A111" s="32" t="s">
        <v>403</v>
      </c>
      <c r="B111" s="19" t="s">
        <v>90</v>
      </c>
      <c r="C111" s="19" t="s">
        <v>92</v>
      </c>
      <c r="D111" s="21" t="s">
        <v>404</v>
      </c>
      <c r="E111" s="20">
        <v>500</v>
      </c>
      <c r="F111" s="54"/>
      <c r="G111" s="59"/>
      <c r="H111" s="54"/>
    </row>
    <row r="112" spans="1:23" ht="0.75" hidden="1" customHeight="1">
      <c r="A112" s="32" t="s">
        <v>430</v>
      </c>
      <c r="B112" s="19" t="s">
        <v>90</v>
      </c>
      <c r="C112" s="19" t="s">
        <v>92</v>
      </c>
      <c r="D112" s="21"/>
      <c r="E112" s="20"/>
      <c r="F112" s="54">
        <f>F113</f>
        <v>0</v>
      </c>
      <c r="G112" s="59">
        <f t="shared" ref="G112:H112" si="28">G113</f>
        <v>0</v>
      </c>
      <c r="H112" s="54">
        <f t="shared" si="28"/>
        <v>0</v>
      </c>
    </row>
    <row r="113" spans="1:8" ht="78.75">
      <c r="A113" s="32" t="s">
        <v>430</v>
      </c>
      <c r="B113" s="19" t="s">
        <v>90</v>
      </c>
      <c r="C113" s="19" t="s">
        <v>92</v>
      </c>
      <c r="D113" s="21" t="s">
        <v>435</v>
      </c>
      <c r="E113" s="20">
        <v>500</v>
      </c>
      <c r="F113" s="54">
        <v>0</v>
      </c>
      <c r="G113" s="59">
        <v>0</v>
      </c>
      <c r="H113" s="54">
        <v>0</v>
      </c>
    </row>
    <row r="114" spans="1:8" ht="31.5">
      <c r="A114" s="62" t="s">
        <v>173</v>
      </c>
      <c r="B114" s="56" t="s">
        <v>90</v>
      </c>
      <c r="C114" s="56">
        <v>12</v>
      </c>
      <c r="D114" s="56"/>
      <c r="E114" s="55"/>
      <c r="F114" s="58">
        <f>F115+F119</f>
        <v>690</v>
      </c>
      <c r="G114" s="57">
        <f t="shared" ref="G114:H114" si="29">G115+G119</f>
        <v>690</v>
      </c>
      <c r="H114" s="58">
        <f t="shared" si="29"/>
        <v>665</v>
      </c>
    </row>
    <row r="115" spans="1:8" ht="68.25" customHeight="1">
      <c r="A115" s="15" t="s">
        <v>174</v>
      </c>
      <c r="B115" s="56" t="s">
        <v>90</v>
      </c>
      <c r="C115" s="56">
        <v>12</v>
      </c>
      <c r="D115" s="56" t="s">
        <v>175</v>
      </c>
      <c r="E115" s="55"/>
      <c r="F115" s="58">
        <f>F116</f>
        <v>665</v>
      </c>
      <c r="G115" s="57">
        <f t="shared" ref="G115:H115" si="30">G116</f>
        <v>665</v>
      </c>
      <c r="H115" s="58">
        <f t="shared" si="30"/>
        <v>665</v>
      </c>
    </row>
    <row r="116" spans="1:8" ht="70.5" customHeight="1">
      <c r="A116" s="15" t="s">
        <v>176</v>
      </c>
      <c r="B116" s="56" t="s">
        <v>90</v>
      </c>
      <c r="C116" s="56">
        <v>12</v>
      </c>
      <c r="D116" s="56" t="s">
        <v>177</v>
      </c>
      <c r="E116" s="55"/>
      <c r="F116" s="58">
        <f>F117</f>
        <v>665</v>
      </c>
      <c r="G116" s="57">
        <f>G117</f>
        <v>665</v>
      </c>
      <c r="H116" s="58">
        <f>H117</f>
        <v>665</v>
      </c>
    </row>
    <row r="117" spans="1:8" ht="70.5" customHeight="1">
      <c r="A117" s="15" t="s">
        <v>178</v>
      </c>
      <c r="B117" s="56" t="s">
        <v>90</v>
      </c>
      <c r="C117" s="56">
        <v>12</v>
      </c>
      <c r="D117" s="56" t="s">
        <v>179</v>
      </c>
      <c r="E117" s="55"/>
      <c r="F117" s="58">
        <f>F118</f>
        <v>665</v>
      </c>
      <c r="G117" s="57">
        <f t="shared" ref="G117:H117" si="31">G118</f>
        <v>665</v>
      </c>
      <c r="H117" s="58">
        <f t="shared" si="31"/>
        <v>665</v>
      </c>
    </row>
    <row r="118" spans="1:8" ht="70.5" customHeight="1">
      <c r="A118" s="15" t="s">
        <v>180</v>
      </c>
      <c r="B118" s="56" t="s">
        <v>90</v>
      </c>
      <c r="C118" s="56">
        <v>12</v>
      </c>
      <c r="D118" s="56" t="s">
        <v>181</v>
      </c>
      <c r="E118" s="55">
        <v>800</v>
      </c>
      <c r="F118" s="58">
        <v>665</v>
      </c>
      <c r="G118" s="52">
        <v>665</v>
      </c>
      <c r="H118" s="53">
        <v>665</v>
      </c>
    </row>
    <row r="119" spans="1:8" ht="70.5" customHeight="1">
      <c r="A119" s="15" t="s">
        <v>182</v>
      </c>
      <c r="B119" s="56" t="s">
        <v>90</v>
      </c>
      <c r="C119" s="56">
        <v>12</v>
      </c>
      <c r="D119" s="56" t="s">
        <v>118</v>
      </c>
      <c r="E119" s="55"/>
      <c r="F119" s="58">
        <f>F120</f>
        <v>25</v>
      </c>
      <c r="G119" s="57">
        <f t="shared" ref="G119:H119" si="32">G120</f>
        <v>25</v>
      </c>
      <c r="H119" s="58">
        <f t="shared" si="32"/>
        <v>0</v>
      </c>
    </row>
    <row r="120" spans="1:8" ht="114.75" customHeight="1">
      <c r="A120" s="15" t="s">
        <v>183</v>
      </c>
      <c r="B120" s="56" t="s">
        <v>90</v>
      </c>
      <c r="C120" s="56">
        <v>12</v>
      </c>
      <c r="D120" s="56" t="s">
        <v>71</v>
      </c>
      <c r="E120" s="55"/>
      <c r="F120" s="58">
        <f>F121+F122+F123</f>
        <v>25</v>
      </c>
      <c r="G120" s="57">
        <f t="shared" ref="G120:H120" si="33">G121+G122+G123</f>
        <v>25</v>
      </c>
      <c r="H120" s="58">
        <f t="shared" si="33"/>
        <v>0</v>
      </c>
    </row>
    <row r="121" spans="1:8" ht="47.25" hidden="1" customHeight="1">
      <c r="A121" s="15" t="s">
        <v>184</v>
      </c>
      <c r="B121" s="56" t="s">
        <v>90</v>
      </c>
      <c r="C121" s="56">
        <v>12</v>
      </c>
      <c r="D121" s="56" t="s">
        <v>185</v>
      </c>
      <c r="E121" s="55">
        <v>500</v>
      </c>
      <c r="F121" s="58">
        <v>0</v>
      </c>
      <c r="G121" s="52">
        <v>0</v>
      </c>
      <c r="H121" s="53">
        <v>0</v>
      </c>
    </row>
    <row r="122" spans="1:8" ht="54" hidden="1" customHeight="1">
      <c r="A122" s="15" t="s">
        <v>421</v>
      </c>
      <c r="B122" s="56" t="s">
        <v>90</v>
      </c>
      <c r="C122" s="56">
        <v>12</v>
      </c>
      <c r="D122" s="56" t="s">
        <v>429</v>
      </c>
      <c r="E122" s="55">
        <v>500</v>
      </c>
      <c r="F122" s="58">
        <v>0</v>
      </c>
      <c r="G122" s="52">
        <v>0</v>
      </c>
      <c r="H122" s="53">
        <v>0</v>
      </c>
    </row>
    <row r="123" spans="1:8" ht="77.25" customHeight="1">
      <c r="A123" s="72" t="s">
        <v>323</v>
      </c>
      <c r="B123" s="56" t="s">
        <v>90</v>
      </c>
      <c r="C123" s="56" t="s">
        <v>360</v>
      </c>
      <c r="D123" s="56" t="s">
        <v>324</v>
      </c>
      <c r="E123" s="55">
        <v>500</v>
      </c>
      <c r="F123" s="58">
        <v>25</v>
      </c>
      <c r="G123" s="52">
        <v>25</v>
      </c>
      <c r="H123" s="53">
        <v>0</v>
      </c>
    </row>
    <row r="124" spans="1:8" ht="61.5" customHeight="1">
      <c r="A124" s="62" t="s">
        <v>186</v>
      </c>
      <c r="B124" s="56" t="s">
        <v>93</v>
      </c>
      <c r="C124" s="56"/>
      <c r="D124" s="56"/>
      <c r="E124" s="55"/>
      <c r="F124" s="58">
        <f>F125+F147+F139</f>
        <v>25417.982</v>
      </c>
      <c r="G124" s="57">
        <f>G125+G147+G139</f>
        <v>18969.484999999997</v>
      </c>
      <c r="H124" s="58">
        <f>H125+H147+H139</f>
        <v>13448.76</v>
      </c>
    </row>
    <row r="125" spans="1:8" ht="15.75">
      <c r="A125" s="32" t="s">
        <v>371</v>
      </c>
      <c r="B125" s="33" t="s">
        <v>93</v>
      </c>
      <c r="C125" s="33" t="s">
        <v>95</v>
      </c>
      <c r="D125" s="34"/>
      <c r="E125" s="34"/>
      <c r="F125" s="58">
        <f>F126+F136</f>
        <v>24157.38</v>
      </c>
      <c r="G125" s="57">
        <f>G126+G136</f>
        <v>17848.882999999998</v>
      </c>
      <c r="H125" s="58">
        <f t="shared" ref="H125" si="34">H126+H136</f>
        <v>12328.157999999999</v>
      </c>
    </row>
    <row r="126" spans="1:8" ht="94.5">
      <c r="A126" s="32" t="s">
        <v>27</v>
      </c>
      <c r="B126" s="33" t="s">
        <v>93</v>
      </c>
      <c r="C126" s="33" t="s">
        <v>95</v>
      </c>
      <c r="D126" s="34" t="s">
        <v>28</v>
      </c>
      <c r="E126" s="34"/>
      <c r="F126" s="54">
        <f>F127</f>
        <v>21889.4</v>
      </c>
      <c r="G126" s="59">
        <f t="shared" ref="G126:H126" si="35">G127</f>
        <v>16497.199999999997</v>
      </c>
      <c r="H126" s="54">
        <f t="shared" si="35"/>
        <v>11166.699999999999</v>
      </c>
    </row>
    <row r="127" spans="1:8" ht="70.5" customHeight="1">
      <c r="A127" s="32" t="s">
        <v>372</v>
      </c>
      <c r="B127" s="33" t="s">
        <v>93</v>
      </c>
      <c r="C127" s="33" t="s">
        <v>95</v>
      </c>
      <c r="D127" s="34" t="s">
        <v>376</v>
      </c>
      <c r="E127" s="34"/>
      <c r="F127" s="54">
        <f>F128+F131</f>
        <v>21889.4</v>
      </c>
      <c r="G127" s="59">
        <f t="shared" ref="G127:H127" si="36">G128+G131</f>
        <v>16497.199999999997</v>
      </c>
      <c r="H127" s="54">
        <f t="shared" si="36"/>
        <v>11166.699999999999</v>
      </c>
    </row>
    <row r="128" spans="1:8" ht="40.5" hidden="1" customHeight="1">
      <c r="A128" s="32" t="s">
        <v>373</v>
      </c>
      <c r="B128" s="33" t="s">
        <v>93</v>
      </c>
      <c r="C128" s="33" t="s">
        <v>95</v>
      </c>
      <c r="D128" s="34" t="s">
        <v>377</v>
      </c>
      <c r="E128" s="34"/>
      <c r="F128" s="54">
        <f>F129+F130</f>
        <v>0</v>
      </c>
      <c r="G128" s="59">
        <f>G129+G130</f>
        <v>0</v>
      </c>
      <c r="H128" s="54">
        <f t="shared" ref="H128" si="37">H129+H130</f>
        <v>0</v>
      </c>
    </row>
    <row r="129" spans="1:9" ht="47.25" hidden="1">
      <c r="A129" s="32" t="s">
        <v>374</v>
      </c>
      <c r="B129" s="33" t="s">
        <v>93</v>
      </c>
      <c r="C129" s="33" t="s">
        <v>95</v>
      </c>
      <c r="D129" s="34" t="s">
        <v>378</v>
      </c>
      <c r="E129" s="34">
        <v>200</v>
      </c>
      <c r="F129" s="54">
        <v>0</v>
      </c>
      <c r="G129" s="59">
        <v>0</v>
      </c>
      <c r="H129" s="54">
        <v>0</v>
      </c>
    </row>
    <row r="130" spans="1:9" ht="63" hidden="1">
      <c r="A130" s="32" t="s">
        <v>375</v>
      </c>
      <c r="B130" s="33" t="s">
        <v>93</v>
      </c>
      <c r="C130" s="33" t="s">
        <v>95</v>
      </c>
      <c r="D130" s="34" t="s">
        <v>378</v>
      </c>
      <c r="E130" s="34">
        <v>200</v>
      </c>
      <c r="F130" s="54">
        <v>0</v>
      </c>
      <c r="G130" s="59">
        <v>0</v>
      </c>
      <c r="H130" s="54">
        <v>0</v>
      </c>
    </row>
    <row r="131" spans="1:9" ht="47.25">
      <c r="A131" s="32" t="s">
        <v>406</v>
      </c>
      <c r="B131" s="33" t="s">
        <v>93</v>
      </c>
      <c r="C131" s="33" t="s">
        <v>95</v>
      </c>
      <c r="D131" s="34" t="s">
        <v>409</v>
      </c>
      <c r="E131" s="34"/>
      <c r="F131" s="54">
        <f>F132+F133+F135+F134</f>
        <v>21889.4</v>
      </c>
      <c r="G131" s="59">
        <f t="shared" ref="G131:H131" si="38">G132+G133+G135+G134</f>
        <v>16497.199999999997</v>
      </c>
      <c r="H131" s="54">
        <f t="shared" si="38"/>
        <v>11166.699999999999</v>
      </c>
    </row>
    <row r="132" spans="1:9" ht="157.5">
      <c r="A132" s="32" t="s">
        <v>407</v>
      </c>
      <c r="B132" s="33" t="s">
        <v>93</v>
      </c>
      <c r="C132" s="33" t="s">
        <v>95</v>
      </c>
      <c r="D132" s="34" t="s">
        <v>410</v>
      </c>
      <c r="E132" s="34">
        <v>100</v>
      </c>
      <c r="F132" s="54">
        <v>5752.3</v>
      </c>
      <c r="G132" s="59">
        <v>6589.7</v>
      </c>
      <c r="H132" s="54">
        <v>6704.4</v>
      </c>
    </row>
    <row r="133" spans="1:9" ht="94.5">
      <c r="A133" s="32" t="s">
        <v>408</v>
      </c>
      <c r="B133" s="33" t="s">
        <v>93</v>
      </c>
      <c r="C133" s="33" t="s">
        <v>95</v>
      </c>
      <c r="D133" s="34" t="s">
        <v>410</v>
      </c>
      <c r="E133" s="34">
        <v>200</v>
      </c>
      <c r="F133" s="95">
        <v>15116.6</v>
      </c>
      <c r="G133" s="59">
        <v>8938.9</v>
      </c>
      <c r="H133" s="54">
        <v>3556.7</v>
      </c>
      <c r="I133" s="43"/>
    </row>
    <row r="134" spans="1:9" ht="110.25">
      <c r="A134" s="32" t="s">
        <v>424</v>
      </c>
      <c r="B134" s="33" t="s">
        <v>93</v>
      </c>
      <c r="C134" s="33" t="s">
        <v>95</v>
      </c>
      <c r="D134" s="34" t="s">
        <v>410</v>
      </c>
      <c r="E134" s="34">
        <v>800</v>
      </c>
      <c r="F134" s="54">
        <v>1020.5</v>
      </c>
      <c r="G134" s="59">
        <v>968.6</v>
      </c>
      <c r="H134" s="54">
        <v>905.6</v>
      </c>
    </row>
    <row r="135" spans="1:9" ht="126">
      <c r="A135" s="112" t="s">
        <v>469</v>
      </c>
      <c r="B135" s="33" t="s">
        <v>93</v>
      </c>
      <c r="C135" s="33" t="s">
        <v>95</v>
      </c>
      <c r="D135" s="34" t="s">
        <v>470</v>
      </c>
      <c r="E135" s="34">
        <v>200</v>
      </c>
      <c r="F135" s="54">
        <v>0</v>
      </c>
      <c r="G135" s="59">
        <v>0</v>
      </c>
      <c r="H135" s="54">
        <v>0</v>
      </c>
    </row>
    <row r="136" spans="1:9" ht="141.75">
      <c r="A136" s="15" t="s">
        <v>182</v>
      </c>
      <c r="B136" s="33" t="s">
        <v>93</v>
      </c>
      <c r="C136" s="33" t="s">
        <v>95</v>
      </c>
      <c r="D136" s="21" t="s">
        <v>118</v>
      </c>
      <c r="E136" s="34"/>
      <c r="F136" s="54">
        <f>F137</f>
        <v>2267.98</v>
      </c>
      <c r="G136" s="59">
        <f t="shared" ref="G136:H136" si="39">G137</f>
        <v>1351.683</v>
      </c>
      <c r="H136" s="54">
        <f t="shared" si="39"/>
        <v>1161.4580000000001</v>
      </c>
    </row>
    <row r="137" spans="1:9" ht="120" customHeight="1">
      <c r="A137" s="15" t="s">
        <v>183</v>
      </c>
      <c r="B137" s="33" t="s">
        <v>93</v>
      </c>
      <c r="C137" s="33" t="s">
        <v>95</v>
      </c>
      <c r="D137" s="21" t="s">
        <v>71</v>
      </c>
      <c r="E137" s="34"/>
      <c r="F137" s="54">
        <f>F138</f>
        <v>2267.98</v>
      </c>
      <c r="G137" s="59">
        <f t="shared" ref="G137:H137" si="40">G138</f>
        <v>1351.683</v>
      </c>
      <c r="H137" s="54">
        <f t="shared" si="40"/>
        <v>1161.4580000000001</v>
      </c>
    </row>
    <row r="138" spans="1:9" ht="54" customHeight="1">
      <c r="A138" s="29" t="s">
        <v>414</v>
      </c>
      <c r="B138" s="19" t="s">
        <v>93</v>
      </c>
      <c r="C138" s="19" t="s">
        <v>95</v>
      </c>
      <c r="D138" s="21" t="s">
        <v>415</v>
      </c>
      <c r="E138" s="20">
        <v>500</v>
      </c>
      <c r="F138" s="54">
        <v>2267.98</v>
      </c>
      <c r="G138" s="59">
        <v>1351.683</v>
      </c>
      <c r="H138" s="54">
        <v>1161.4580000000001</v>
      </c>
    </row>
    <row r="139" spans="1:9" ht="28.5" customHeight="1">
      <c r="A139" s="29" t="s">
        <v>416</v>
      </c>
      <c r="B139" s="19" t="s">
        <v>93</v>
      </c>
      <c r="C139" s="19" t="s">
        <v>89</v>
      </c>
      <c r="D139" s="21"/>
      <c r="E139" s="20"/>
      <c r="F139" s="54">
        <f>F140+F143</f>
        <v>1247.6020000000001</v>
      </c>
      <c r="G139" s="54">
        <f>G140+G144</f>
        <v>1107.6020000000001</v>
      </c>
      <c r="H139" s="54">
        <f>H140+H144</f>
        <v>1107.6020000000001</v>
      </c>
    </row>
    <row r="140" spans="1:9" ht="144" customHeight="1">
      <c r="A140" s="15" t="s">
        <v>182</v>
      </c>
      <c r="B140" s="33" t="s">
        <v>93</v>
      </c>
      <c r="C140" s="33" t="s">
        <v>89</v>
      </c>
      <c r="D140" s="21" t="s">
        <v>118</v>
      </c>
      <c r="E140" s="20"/>
      <c r="F140" s="54">
        <f>F141</f>
        <v>1107.6020000000001</v>
      </c>
      <c r="G140" s="54">
        <f t="shared" ref="G140:H141" si="41">G141</f>
        <v>1107.6020000000001</v>
      </c>
      <c r="H140" s="54">
        <f t="shared" si="41"/>
        <v>1107.6020000000001</v>
      </c>
    </row>
    <row r="141" spans="1:9" ht="110.25" customHeight="1">
      <c r="A141" s="15" t="s">
        <v>183</v>
      </c>
      <c r="B141" s="33" t="s">
        <v>93</v>
      </c>
      <c r="C141" s="33" t="s">
        <v>89</v>
      </c>
      <c r="D141" s="21" t="s">
        <v>71</v>
      </c>
      <c r="E141" s="20"/>
      <c r="F141" s="54">
        <f>F142</f>
        <v>1107.6020000000001</v>
      </c>
      <c r="G141" s="54">
        <f t="shared" si="41"/>
        <v>1107.6020000000001</v>
      </c>
      <c r="H141" s="54">
        <f t="shared" si="41"/>
        <v>1107.6020000000001</v>
      </c>
    </row>
    <row r="142" spans="1:9" ht="54" customHeight="1">
      <c r="A142" s="29" t="s">
        <v>417</v>
      </c>
      <c r="B142" s="33" t="s">
        <v>93</v>
      </c>
      <c r="C142" s="33" t="s">
        <v>89</v>
      </c>
      <c r="D142" s="21" t="s">
        <v>418</v>
      </c>
      <c r="E142" s="20">
        <v>500</v>
      </c>
      <c r="F142" s="54">
        <v>1107.6020000000001</v>
      </c>
      <c r="G142" s="59">
        <v>1107.6020000000001</v>
      </c>
      <c r="H142" s="54">
        <v>1107.6020000000001</v>
      </c>
    </row>
    <row r="143" spans="1:9" ht="63" customHeight="1">
      <c r="A143" s="29" t="s">
        <v>436</v>
      </c>
      <c r="B143" s="75" t="s">
        <v>93</v>
      </c>
      <c r="C143" s="75" t="s">
        <v>89</v>
      </c>
      <c r="D143" s="21" t="s">
        <v>162</v>
      </c>
      <c r="E143" s="20"/>
      <c r="F143" s="68">
        <f>F144</f>
        <v>140</v>
      </c>
      <c r="G143" s="121">
        <f t="shared" ref="G143:H143" si="42">G144</f>
        <v>0</v>
      </c>
      <c r="H143" s="121">
        <f t="shared" si="42"/>
        <v>0</v>
      </c>
    </row>
    <row r="144" spans="1:9" ht="64.5" customHeight="1">
      <c r="A144" s="74" t="s">
        <v>437</v>
      </c>
      <c r="B144" s="73" t="s">
        <v>93</v>
      </c>
      <c r="C144" s="73" t="s">
        <v>89</v>
      </c>
      <c r="D144" s="21" t="s">
        <v>507</v>
      </c>
      <c r="E144" s="20"/>
      <c r="F144" s="54">
        <f>F145</f>
        <v>140</v>
      </c>
      <c r="G144" s="59">
        <f>G145+G146</f>
        <v>0</v>
      </c>
      <c r="H144" s="81">
        <f>H145+H146</f>
        <v>0</v>
      </c>
    </row>
    <row r="145" spans="1:10" ht="32.25" customHeight="1">
      <c r="A145" s="124" t="s">
        <v>509</v>
      </c>
      <c r="B145" s="73" t="s">
        <v>93</v>
      </c>
      <c r="C145" s="73" t="s">
        <v>89</v>
      </c>
      <c r="D145" s="21" t="s">
        <v>508</v>
      </c>
      <c r="E145" s="20">
        <v>500</v>
      </c>
      <c r="F145" s="54">
        <v>140</v>
      </c>
      <c r="G145" s="59">
        <v>0</v>
      </c>
      <c r="H145" s="54">
        <v>0</v>
      </c>
    </row>
    <row r="146" spans="1:10" ht="54" customHeight="1">
      <c r="A146" s="124" t="s">
        <v>510</v>
      </c>
      <c r="B146" s="73" t="s">
        <v>93</v>
      </c>
      <c r="C146" s="73" t="s">
        <v>89</v>
      </c>
      <c r="D146" s="21" t="s">
        <v>448</v>
      </c>
      <c r="E146" s="20"/>
      <c r="F146" s="80">
        <v>0</v>
      </c>
      <c r="G146" s="81">
        <v>0</v>
      </c>
      <c r="H146" s="80">
        <v>0</v>
      </c>
    </row>
    <row r="147" spans="1:10" ht="54.75" customHeight="1">
      <c r="A147" s="16" t="s">
        <v>286</v>
      </c>
      <c r="B147" s="56" t="s">
        <v>93</v>
      </c>
      <c r="C147" s="56" t="s">
        <v>93</v>
      </c>
      <c r="D147" s="56"/>
      <c r="E147" s="55"/>
      <c r="F147" s="58">
        <f>F148+F151</f>
        <v>13</v>
      </c>
      <c r="G147" s="100">
        <f t="shared" ref="G147:H147" si="43">G148+G151</f>
        <v>13</v>
      </c>
      <c r="H147" s="100">
        <f t="shared" si="43"/>
        <v>13</v>
      </c>
    </row>
    <row r="148" spans="1:10" ht="70.5" customHeight="1">
      <c r="A148" s="16" t="s">
        <v>335</v>
      </c>
      <c r="B148" s="56" t="s">
        <v>93</v>
      </c>
      <c r="C148" s="56" t="s">
        <v>93</v>
      </c>
      <c r="D148" s="56" t="s">
        <v>105</v>
      </c>
      <c r="E148" s="55"/>
      <c r="F148" s="58">
        <f>F149</f>
        <v>13</v>
      </c>
      <c r="G148" s="57">
        <f t="shared" ref="G148:H149" si="44">G149</f>
        <v>13</v>
      </c>
      <c r="H148" s="58">
        <f t="shared" si="44"/>
        <v>13</v>
      </c>
    </row>
    <row r="149" spans="1:10" ht="51" customHeight="1">
      <c r="A149" s="16" t="s">
        <v>106</v>
      </c>
      <c r="B149" s="56" t="s">
        <v>93</v>
      </c>
      <c r="C149" s="56" t="s">
        <v>93</v>
      </c>
      <c r="D149" s="56" t="s">
        <v>107</v>
      </c>
      <c r="E149" s="55"/>
      <c r="F149" s="58">
        <f>F150</f>
        <v>13</v>
      </c>
      <c r="G149" s="57">
        <f t="shared" si="44"/>
        <v>13</v>
      </c>
      <c r="H149" s="58">
        <f t="shared" si="44"/>
        <v>13</v>
      </c>
    </row>
    <row r="150" spans="1:10" ht="68.25" customHeight="1">
      <c r="A150" s="16" t="s">
        <v>150</v>
      </c>
      <c r="B150" s="56" t="s">
        <v>93</v>
      </c>
      <c r="C150" s="56" t="s">
        <v>93</v>
      </c>
      <c r="D150" s="56" t="s">
        <v>187</v>
      </c>
      <c r="E150" s="55">
        <v>200</v>
      </c>
      <c r="F150" s="58">
        <v>13</v>
      </c>
      <c r="G150" s="52">
        <v>13</v>
      </c>
      <c r="H150" s="53">
        <v>13</v>
      </c>
    </row>
    <row r="151" spans="1:10" ht="68.25" customHeight="1">
      <c r="A151" s="15" t="s">
        <v>182</v>
      </c>
      <c r="B151" s="19" t="s">
        <v>93</v>
      </c>
      <c r="C151" s="19" t="s">
        <v>93</v>
      </c>
      <c r="D151" s="21" t="s">
        <v>118</v>
      </c>
      <c r="E151" s="99"/>
      <c r="F151" s="100">
        <f>F152</f>
        <v>0</v>
      </c>
      <c r="G151" s="100">
        <f t="shared" ref="G151:H151" si="45">G152</f>
        <v>0</v>
      </c>
      <c r="H151" s="100">
        <f t="shared" si="45"/>
        <v>0</v>
      </c>
    </row>
    <row r="152" spans="1:10" ht="68.25" customHeight="1">
      <c r="A152" s="15" t="s">
        <v>183</v>
      </c>
      <c r="B152" s="101" t="s">
        <v>93</v>
      </c>
      <c r="C152" s="101" t="s">
        <v>93</v>
      </c>
      <c r="D152" s="21" t="s">
        <v>71</v>
      </c>
      <c r="E152" s="99"/>
      <c r="F152" s="100">
        <f>F153</f>
        <v>0</v>
      </c>
      <c r="G152" s="100">
        <f t="shared" ref="G152:H152" si="46">G153</f>
        <v>0</v>
      </c>
      <c r="H152" s="100">
        <f t="shared" si="46"/>
        <v>0</v>
      </c>
    </row>
    <row r="153" spans="1:10" ht="93" customHeight="1">
      <c r="A153" s="29" t="s">
        <v>458</v>
      </c>
      <c r="B153" s="19" t="s">
        <v>93</v>
      </c>
      <c r="C153" s="19" t="s">
        <v>93</v>
      </c>
      <c r="D153" s="21" t="s">
        <v>459</v>
      </c>
      <c r="E153" s="20">
        <v>500</v>
      </c>
      <c r="F153" s="98">
        <v>0</v>
      </c>
      <c r="G153" s="98">
        <v>0</v>
      </c>
      <c r="H153" s="98">
        <v>0</v>
      </c>
    </row>
    <row r="154" spans="1:10" ht="15.75">
      <c r="A154" s="62" t="s">
        <v>188</v>
      </c>
      <c r="B154" s="56" t="s">
        <v>94</v>
      </c>
      <c r="C154" s="56"/>
      <c r="D154" s="56"/>
      <c r="E154" s="55"/>
      <c r="F154" s="58">
        <f>F155+F167+F201+F221+F241</f>
        <v>221064.41099999999</v>
      </c>
      <c r="G154" s="57">
        <f>G155+G167+G201+G221+G241</f>
        <v>208363.49599999998</v>
      </c>
      <c r="H154" s="58">
        <f>H155+H167+H201+H221+H241</f>
        <v>216447.75099999999</v>
      </c>
    </row>
    <row r="155" spans="1:10" ht="15.75">
      <c r="A155" s="62" t="s">
        <v>189</v>
      </c>
      <c r="B155" s="56" t="s">
        <v>94</v>
      </c>
      <c r="C155" s="56" t="s">
        <v>88</v>
      </c>
      <c r="D155" s="56"/>
      <c r="E155" s="55"/>
      <c r="F155" s="58">
        <f>F156</f>
        <v>32520.3</v>
      </c>
      <c r="G155" s="57">
        <f t="shared" ref="G155:H155" si="47">G156</f>
        <v>31791.8</v>
      </c>
      <c r="H155" s="58">
        <f t="shared" si="47"/>
        <v>32583.8</v>
      </c>
    </row>
    <row r="156" spans="1:10" ht="47.25">
      <c r="A156" s="14" t="s">
        <v>277</v>
      </c>
      <c r="B156" s="56" t="s">
        <v>94</v>
      </c>
      <c r="C156" s="56" t="s">
        <v>88</v>
      </c>
      <c r="D156" s="56" t="s">
        <v>132</v>
      </c>
      <c r="E156" s="55"/>
      <c r="F156" s="58">
        <f>F157</f>
        <v>32520.3</v>
      </c>
      <c r="G156" s="57">
        <f t="shared" ref="G156:H156" si="48">G157</f>
        <v>31791.8</v>
      </c>
      <c r="H156" s="58">
        <f t="shared" si="48"/>
        <v>32583.8</v>
      </c>
      <c r="J156" s="43"/>
    </row>
    <row r="157" spans="1:10" ht="37.5" customHeight="1">
      <c r="A157" s="15" t="s">
        <v>190</v>
      </c>
      <c r="B157" s="56" t="s">
        <v>94</v>
      </c>
      <c r="C157" s="56" t="s">
        <v>88</v>
      </c>
      <c r="D157" s="56" t="s">
        <v>134</v>
      </c>
      <c r="E157" s="55"/>
      <c r="F157" s="58">
        <f>F158</f>
        <v>32520.3</v>
      </c>
      <c r="G157" s="57">
        <f t="shared" ref="G157:H157" si="49">G158</f>
        <v>31791.8</v>
      </c>
      <c r="H157" s="58">
        <f t="shared" si="49"/>
        <v>32583.8</v>
      </c>
    </row>
    <row r="158" spans="1:10" ht="31.5">
      <c r="A158" s="15" t="s">
        <v>191</v>
      </c>
      <c r="B158" s="56" t="s">
        <v>94</v>
      </c>
      <c r="C158" s="56" t="s">
        <v>88</v>
      </c>
      <c r="D158" s="56" t="s">
        <v>192</v>
      </c>
      <c r="E158" s="55"/>
      <c r="F158" s="58">
        <f>F159+F162+F163+F164+F165+F166+F160+F161</f>
        <v>32520.3</v>
      </c>
      <c r="G158" s="57">
        <f t="shared" ref="G158:H158" si="50">G159+G162+G163+G164+G165+G166+G160+G161</f>
        <v>31791.8</v>
      </c>
      <c r="H158" s="58">
        <f t="shared" si="50"/>
        <v>32583.8</v>
      </c>
    </row>
    <row r="159" spans="1:10" ht="157.5">
      <c r="A159" s="15" t="s">
        <v>193</v>
      </c>
      <c r="B159" s="56" t="s">
        <v>94</v>
      </c>
      <c r="C159" s="56" t="s">
        <v>88</v>
      </c>
      <c r="D159" s="56" t="s">
        <v>194</v>
      </c>
      <c r="E159" s="55">
        <v>100</v>
      </c>
      <c r="F159" s="58">
        <v>6662.2</v>
      </c>
      <c r="G159" s="52">
        <v>6728.9</v>
      </c>
      <c r="H159" s="53">
        <v>6795.4</v>
      </c>
      <c r="J159" s="43">
        <f>F159+F162+F163</f>
        <v>13026.399999999998</v>
      </c>
    </row>
    <row r="160" spans="1:10" ht="126" hidden="1">
      <c r="A160" s="15" t="s">
        <v>385</v>
      </c>
      <c r="B160" s="56" t="s">
        <v>94</v>
      </c>
      <c r="C160" s="56" t="s">
        <v>88</v>
      </c>
      <c r="D160" s="56" t="s">
        <v>379</v>
      </c>
      <c r="E160" s="55">
        <v>200</v>
      </c>
      <c r="F160" s="58">
        <v>0</v>
      </c>
      <c r="G160" s="52">
        <v>0</v>
      </c>
      <c r="H160" s="53">
        <v>0</v>
      </c>
      <c r="J160" s="43" t="e">
        <f>F160+#REF!</f>
        <v>#REF!</v>
      </c>
    </row>
    <row r="161" spans="1:23" ht="127.5" customHeight="1">
      <c r="A161" s="15" t="s">
        <v>425</v>
      </c>
      <c r="B161" s="56" t="s">
        <v>94</v>
      </c>
      <c r="C161" s="56" t="s">
        <v>88</v>
      </c>
      <c r="D161" s="56" t="s">
        <v>426</v>
      </c>
      <c r="E161" s="55">
        <v>200</v>
      </c>
      <c r="F161" s="58"/>
      <c r="G161" s="52">
        <v>0</v>
      </c>
      <c r="H161" s="53">
        <v>0</v>
      </c>
    </row>
    <row r="162" spans="1:23" ht="78.75">
      <c r="A162" s="15" t="s">
        <v>195</v>
      </c>
      <c r="B162" s="56" t="s">
        <v>94</v>
      </c>
      <c r="C162" s="56" t="s">
        <v>88</v>
      </c>
      <c r="D162" s="56" t="s">
        <v>194</v>
      </c>
      <c r="E162" s="55">
        <v>200</v>
      </c>
      <c r="F162" s="57">
        <v>6246.4</v>
      </c>
      <c r="G162" s="52">
        <v>4379</v>
      </c>
      <c r="H162" s="53">
        <v>4179</v>
      </c>
    </row>
    <row r="163" spans="1:23" ht="74.25" customHeight="1">
      <c r="A163" s="15" t="s">
        <v>196</v>
      </c>
      <c r="B163" s="56" t="s">
        <v>94</v>
      </c>
      <c r="C163" s="56" t="s">
        <v>88</v>
      </c>
      <c r="D163" s="56" t="s">
        <v>194</v>
      </c>
      <c r="E163" s="55">
        <v>800</v>
      </c>
      <c r="F163" s="58">
        <v>117.8</v>
      </c>
      <c r="G163" s="52">
        <v>117.8</v>
      </c>
      <c r="H163" s="53">
        <v>117.8</v>
      </c>
    </row>
    <row r="164" spans="1:23" ht="47.25" hidden="1" customHeight="1">
      <c r="A164" s="15" t="s">
        <v>197</v>
      </c>
      <c r="B164" s="56" t="s">
        <v>94</v>
      </c>
      <c r="C164" s="56" t="s">
        <v>88</v>
      </c>
      <c r="D164" s="56" t="s">
        <v>198</v>
      </c>
      <c r="E164" s="55">
        <v>200</v>
      </c>
      <c r="F164" s="58">
        <v>0</v>
      </c>
      <c r="G164" s="52"/>
      <c r="H164" s="53"/>
    </row>
    <row r="165" spans="1:23" ht="177.75" customHeight="1">
      <c r="A165" s="15" t="s">
        <v>199</v>
      </c>
      <c r="B165" s="56" t="s">
        <v>94</v>
      </c>
      <c r="C165" s="56" t="s">
        <v>88</v>
      </c>
      <c r="D165" s="56" t="s">
        <v>200</v>
      </c>
      <c r="E165" s="55">
        <v>100</v>
      </c>
      <c r="F165" s="58">
        <v>19104</v>
      </c>
      <c r="G165" s="52">
        <v>20154.8</v>
      </c>
      <c r="H165" s="53">
        <v>21061.8</v>
      </c>
      <c r="J165" s="43">
        <f>F165+F166</f>
        <v>19493.900000000001</v>
      </c>
      <c r="K165" s="43">
        <f>H166+H165</f>
        <v>21491.599999999999</v>
      </c>
      <c r="L165" s="4">
        <f>G165+G166</f>
        <v>20566.099999999999</v>
      </c>
    </row>
    <row r="166" spans="1:23" ht="110.25">
      <c r="A166" s="62" t="s">
        <v>380</v>
      </c>
      <c r="B166" s="56" t="s">
        <v>94</v>
      </c>
      <c r="C166" s="56" t="s">
        <v>88</v>
      </c>
      <c r="D166" s="56" t="s">
        <v>200</v>
      </c>
      <c r="E166" s="55">
        <v>200</v>
      </c>
      <c r="F166" s="58">
        <v>389.9</v>
      </c>
      <c r="G166" s="52">
        <v>411.3</v>
      </c>
      <c r="H166" s="53">
        <v>429.8</v>
      </c>
      <c r="J166" s="43"/>
    </row>
    <row r="167" spans="1:23" ht="15.75">
      <c r="A167" s="62" t="s">
        <v>201</v>
      </c>
      <c r="B167" s="56" t="s">
        <v>94</v>
      </c>
      <c r="C167" s="56" t="s">
        <v>95</v>
      </c>
      <c r="D167" s="56"/>
      <c r="E167" s="55"/>
      <c r="F167" s="58">
        <f>F168+F199</f>
        <v>157633.71099999998</v>
      </c>
      <c r="G167" s="57">
        <f>G168+G199</f>
        <v>148003.59600000002</v>
      </c>
      <c r="H167" s="58">
        <f>H168+H199</f>
        <v>154573.55100000001</v>
      </c>
    </row>
    <row r="168" spans="1:23" ht="47.25">
      <c r="A168" s="14" t="s">
        <v>287</v>
      </c>
      <c r="B168" s="56" t="s">
        <v>94</v>
      </c>
      <c r="C168" s="56" t="s">
        <v>95</v>
      </c>
      <c r="D168" s="56" t="s">
        <v>132</v>
      </c>
      <c r="E168" s="55"/>
      <c r="F168" s="58">
        <f>F169</f>
        <v>157603.71099999998</v>
      </c>
      <c r="G168" s="57">
        <f>G169</f>
        <v>148003.59600000002</v>
      </c>
      <c r="H168" s="58">
        <f>H169</f>
        <v>154573.55100000001</v>
      </c>
    </row>
    <row r="169" spans="1:23" ht="31.5">
      <c r="A169" s="15" t="s">
        <v>190</v>
      </c>
      <c r="B169" s="56" t="s">
        <v>94</v>
      </c>
      <c r="C169" s="56" t="s">
        <v>95</v>
      </c>
      <c r="D169" s="56" t="s">
        <v>134</v>
      </c>
      <c r="E169" s="55"/>
      <c r="F169" s="58">
        <f>F170+F190+F193+F196</f>
        <v>157603.71099999998</v>
      </c>
      <c r="G169" s="87">
        <f t="shared" ref="G169:H169" si="51">G170+G190+G193+G196</f>
        <v>148003.59600000002</v>
      </c>
      <c r="H169" s="87">
        <f t="shared" si="51"/>
        <v>154573.55100000001</v>
      </c>
    </row>
    <row r="170" spans="1:23" ht="31.5">
      <c r="A170" s="15" t="s">
        <v>202</v>
      </c>
      <c r="B170" s="56" t="s">
        <v>94</v>
      </c>
      <c r="C170" s="56" t="s">
        <v>95</v>
      </c>
      <c r="D170" s="56" t="s">
        <v>203</v>
      </c>
      <c r="E170" s="55"/>
      <c r="F170" s="58">
        <f>F173+F174+F175+F177+F180+F181+F183+F184+F185+F186+F171+F172+F179+F176+F187+F188+F189+F182+F178</f>
        <v>149098.4</v>
      </c>
      <c r="G170" s="57">
        <f>G173+G174+G175+G177+G180+G181+G183+G184+G185+G186+G171+G172+G179+G176+G187+G188+G189+G182</f>
        <v>140215.80000000002</v>
      </c>
      <c r="H170" s="58">
        <f>H173+H174+H175+H177+H180+H181+H183+H184+H185+H186+H171+H172+H179+H176+H187+H188+H189+H182</f>
        <v>143608.5</v>
      </c>
    </row>
    <row r="171" spans="1:23" ht="61.5" customHeight="1">
      <c r="A171" s="16" t="s">
        <v>471</v>
      </c>
      <c r="B171" s="56" t="s">
        <v>94</v>
      </c>
      <c r="C171" s="56" t="s">
        <v>95</v>
      </c>
      <c r="D171" s="21" t="s">
        <v>362</v>
      </c>
      <c r="E171" s="55">
        <v>200</v>
      </c>
      <c r="F171" s="58">
        <v>100</v>
      </c>
      <c r="G171" s="52">
        <v>100</v>
      </c>
      <c r="H171" s="53">
        <v>100</v>
      </c>
      <c r="W171" s="2"/>
    </row>
    <row r="172" spans="1:23" ht="63" hidden="1">
      <c r="A172" s="16" t="s">
        <v>288</v>
      </c>
      <c r="B172" s="56" t="s">
        <v>94</v>
      </c>
      <c r="C172" s="56" t="s">
        <v>95</v>
      </c>
      <c r="D172" s="21" t="s">
        <v>362</v>
      </c>
      <c r="E172" s="55">
        <v>200</v>
      </c>
      <c r="F172" s="58"/>
      <c r="G172" s="52">
        <v>0</v>
      </c>
      <c r="H172" s="53">
        <v>0</v>
      </c>
      <c r="W172" s="2"/>
    </row>
    <row r="173" spans="1:23" ht="244.5" customHeight="1">
      <c r="A173" s="15" t="s">
        <v>204</v>
      </c>
      <c r="B173" s="56" t="s">
        <v>94</v>
      </c>
      <c r="C173" s="56" t="s">
        <v>95</v>
      </c>
      <c r="D173" s="56" t="s">
        <v>205</v>
      </c>
      <c r="E173" s="55">
        <v>100</v>
      </c>
      <c r="F173" s="58">
        <v>106404.9</v>
      </c>
      <c r="G173" s="52">
        <v>109772</v>
      </c>
      <c r="H173" s="53">
        <v>115809.60000000001</v>
      </c>
      <c r="J173" s="43">
        <f>F173+F174</f>
        <v>110806</v>
      </c>
      <c r="L173" s="4">
        <f>H173+H174</f>
        <v>120635.3</v>
      </c>
    </row>
    <row r="174" spans="1:23" ht="165" customHeight="1">
      <c r="A174" s="62" t="s">
        <v>206</v>
      </c>
      <c r="B174" s="56" t="s">
        <v>94</v>
      </c>
      <c r="C174" s="56" t="s">
        <v>95</v>
      </c>
      <c r="D174" s="56" t="s">
        <v>205</v>
      </c>
      <c r="E174" s="55">
        <v>200</v>
      </c>
      <c r="F174" s="58">
        <v>4401.1000000000004</v>
      </c>
      <c r="G174" s="52">
        <v>4574.3</v>
      </c>
      <c r="H174" s="53">
        <v>4825.7</v>
      </c>
      <c r="I174" s="43"/>
    </row>
    <row r="175" spans="1:23" ht="90" customHeight="1">
      <c r="A175" s="29" t="s">
        <v>472</v>
      </c>
      <c r="B175" s="56" t="s">
        <v>94</v>
      </c>
      <c r="C175" s="56" t="s">
        <v>95</v>
      </c>
      <c r="D175" s="56" t="s">
        <v>289</v>
      </c>
      <c r="E175" s="55">
        <v>200</v>
      </c>
      <c r="F175" s="58">
        <v>681.6</v>
      </c>
      <c r="G175" s="52">
        <v>681.6</v>
      </c>
      <c r="H175" s="53">
        <v>681.6</v>
      </c>
    </row>
    <row r="176" spans="1:23" ht="108.75" customHeight="1">
      <c r="A176" s="29" t="s">
        <v>473</v>
      </c>
      <c r="B176" s="56" t="s">
        <v>94</v>
      </c>
      <c r="C176" s="56" t="s">
        <v>95</v>
      </c>
      <c r="D176" s="56" t="s">
        <v>289</v>
      </c>
      <c r="E176" s="55">
        <v>200</v>
      </c>
      <c r="F176" s="58">
        <v>681.6</v>
      </c>
      <c r="G176" s="52">
        <v>681.6</v>
      </c>
      <c r="H176" s="53">
        <v>681.6</v>
      </c>
    </row>
    <row r="177" spans="1:10" ht="161.25" customHeight="1">
      <c r="A177" s="17" t="s">
        <v>207</v>
      </c>
      <c r="B177" s="56" t="s">
        <v>94</v>
      </c>
      <c r="C177" s="56" t="s">
        <v>95</v>
      </c>
      <c r="D177" s="56" t="s">
        <v>208</v>
      </c>
      <c r="E177" s="55">
        <v>100</v>
      </c>
      <c r="F177" s="58">
        <v>410.9</v>
      </c>
      <c r="G177" s="52">
        <v>410.9</v>
      </c>
      <c r="H177" s="53">
        <v>410.9</v>
      </c>
      <c r="J177" s="43"/>
    </row>
    <row r="178" spans="1:10" ht="84.75" customHeight="1">
      <c r="A178" s="29" t="s">
        <v>474</v>
      </c>
      <c r="B178" s="64" t="s">
        <v>94</v>
      </c>
      <c r="C178" s="64" t="s">
        <v>95</v>
      </c>
      <c r="D178" s="21" t="s">
        <v>443</v>
      </c>
      <c r="E178" s="65">
        <v>200</v>
      </c>
      <c r="F178" s="66">
        <v>3600</v>
      </c>
      <c r="G178" s="69">
        <v>0</v>
      </c>
      <c r="H178" s="70">
        <v>0</v>
      </c>
      <c r="J178" s="43"/>
    </row>
    <row r="179" spans="1:10" ht="72.75" customHeight="1">
      <c r="A179" s="29" t="s">
        <v>475</v>
      </c>
      <c r="B179" s="56" t="s">
        <v>94</v>
      </c>
      <c r="C179" s="56" t="s">
        <v>95</v>
      </c>
      <c r="D179" s="21" t="s">
        <v>515</v>
      </c>
      <c r="E179" s="55">
        <v>200</v>
      </c>
      <c r="F179" s="58">
        <v>4558.8</v>
      </c>
      <c r="G179" s="52">
        <v>4823.8</v>
      </c>
      <c r="H179" s="53">
        <v>4740.3999999999996</v>
      </c>
    </row>
    <row r="180" spans="1:10" ht="94.5" customHeight="1">
      <c r="A180" s="17" t="s">
        <v>209</v>
      </c>
      <c r="B180" s="56" t="s">
        <v>94</v>
      </c>
      <c r="C180" s="56" t="s">
        <v>95</v>
      </c>
      <c r="D180" s="56" t="s">
        <v>208</v>
      </c>
      <c r="E180" s="55">
        <v>200</v>
      </c>
      <c r="F180" s="159">
        <v>18010.7</v>
      </c>
      <c r="G180" s="145">
        <v>8927.1</v>
      </c>
      <c r="H180" s="159">
        <v>6114.2</v>
      </c>
      <c r="I180" s="43"/>
      <c r="J180" s="43"/>
    </row>
    <row r="181" spans="1:10" ht="18" hidden="1" customHeight="1">
      <c r="A181" s="17" t="s">
        <v>210</v>
      </c>
      <c r="B181" s="56" t="s">
        <v>94</v>
      </c>
      <c r="C181" s="56" t="s">
        <v>95</v>
      </c>
      <c r="D181" s="56" t="s">
        <v>208</v>
      </c>
      <c r="E181" s="55">
        <v>400</v>
      </c>
      <c r="F181" s="159"/>
      <c r="G181" s="145"/>
      <c r="H181" s="159"/>
    </row>
    <row r="182" spans="1:10" ht="96.75" customHeight="1">
      <c r="A182" s="17" t="s">
        <v>428</v>
      </c>
      <c r="B182" s="56" t="s">
        <v>94</v>
      </c>
      <c r="C182" s="56" t="s">
        <v>95</v>
      </c>
      <c r="D182" s="56" t="s">
        <v>427</v>
      </c>
      <c r="E182" s="55">
        <v>200</v>
      </c>
      <c r="F182" s="54"/>
      <c r="G182" s="59">
        <v>0</v>
      </c>
      <c r="H182" s="54">
        <v>0</v>
      </c>
    </row>
    <row r="183" spans="1:10" ht="72.75" customHeight="1">
      <c r="A183" s="17" t="s">
        <v>211</v>
      </c>
      <c r="B183" s="56" t="s">
        <v>94</v>
      </c>
      <c r="C183" s="56" t="s">
        <v>95</v>
      </c>
      <c r="D183" s="56" t="s">
        <v>208</v>
      </c>
      <c r="E183" s="55">
        <v>800</v>
      </c>
      <c r="F183" s="58">
        <v>874.4</v>
      </c>
      <c r="G183" s="52">
        <v>870.1</v>
      </c>
      <c r="H183" s="53">
        <v>870.1</v>
      </c>
    </row>
    <row r="184" spans="1:10" ht="0.75" hidden="1" customHeight="1">
      <c r="A184" s="17" t="s">
        <v>212</v>
      </c>
      <c r="B184" s="56" t="s">
        <v>94</v>
      </c>
      <c r="C184" s="56" t="s">
        <v>95</v>
      </c>
      <c r="D184" s="56" t="s">
        <v>213</v>
      </c>
      <c r="E184" s="55">
        <v>200</v>
      </c>
      <c r="F184" s="58">
        <v>0</v>
      </c>
      <c r="G184" s="52"/>
      <c r="H184" s="53"/>
    </row>
    <row r="185" spans="1:10" ht="43.5" hidden="1" customHeight="1">
      <c r="A185" s="17" t="s">
        <v>214</v>
      </c>
      <c r="B185" s="56" t="s">
        <v>94</v>
      </c>
      <c r="C185" s="56" t="s">
        <v>95</v>
      </c>
      <c r="D185" s="56" t="s">
        <v>215</v>
      </c>
      <c r="E185" s="55">
        <v>200</v>
      </c>
      <c r="F185" s="58">
        <v>0</v>
      </c>
      <c r="G185" s="52"/>
      <c r="H185" s="53"/>
    </row>
    <row r="186" spans="1:10" ht="0.75" hidden="1" customHeight="1">
      <c r="A186" s="17" t="s">
        <v>516</v>
      </c>
      <c r="B186" s="56" t="s">
        <v>94</v>
      </c>
      <c r="C186" s="56" t="s">
        <v>95</v>
      </c>
      <c r="D186" s="140" t="s">
        <v>216</v>
      </c>
      <c r="E186" s="139">
        <v>200</v>
      </c>
      <c r="F186" s="58"/>
      <c r="G186" s="52"/>
      <c r="H186" s="53"/>
    </row>
    <row r="187" spans="1:10" ht="199.5" customHeight="1">
      <c r="A187" s="29" t="s">
        <v>477</v>
      </c>
      <c r="B187" s="19" t="s">
        <v>94</v>
      </c>
      <c r="C187" s="19" t="s">
        <v>95</v>
      </c>
      <c r="D187" s="21" t="s">
        <v>476</v>
      </c>
      <c r="E187" s="20">
        <v>100</v>
      </c>
      <c r="F187" s="54">
        <v>9374.4</v>
      </c>
      <c r="G187" s="52">
        <v>9374.4</v>
      </c>
      <c r="H187" s="53">
        <v>9374.4</v>
      </c>
    </row>
    <row r="188" spans="1:10" ht="79.5" customHeight="1">
      <c r="A188" s="29" t="s">
        <v>526</v>
      </c>
      <c r="B188" s="19" t="s">
        <v>94</v>
      </c>
      <c r="C188" s="19" t="s">
        <v>95</v>
      </c>
      <c r="D188" s="21" t="s">
        <v>381</v>
      </c>
      <c r="E188" s="20">
        <v>200</v>
      </c>
      <c r="F188" s="54">
        <v>0</v>
      </c>
      <c r="G188" s="52">
        <v>0</v>
      </c>
      <c r="H188" s="53">
        <v>0</v>
      </c>
    </row>
    <row r="189" spans="1:10" ht="47.25" hidden="1" customHeight="1">
      <c r="A189" s="29" t="s">
        <v>411</v>
      </c>
      <c r="B189" s="19" t="s">
        <v>94</v>
      </c>
      <c r="C189" s="19" t="s">
        <v>95</v>
      </c>
      <c r="D189" s="21" t="s">
        <v>215</v>
      </c>
      <c r="E189" s="20">
        <v>200</v>
      </c>
      <c r="F189" s="54">
        <v>0</v>
      </c>
      <c r="G189" s="59">
        <v>0</v>
      </c>
      <c r="H189" s="54">
        <v>0</v>
      </c>
    </row>
    <row r="190" spans="1:10" ht="39.75" customHeight="1">
      <c r="A190" s="29" t="s">
        <v>382</v>
      </c>
      <c r="B190" s="19" t="s">
        <v>94</v>
      </c>
      <c r="C190" s="19" t="s">
        <v>95</v>
      </c>
      <c r="D190" s="21" t="s">
        <v>384</v>
      </c>
      <c r="E190" s="20"/>
      <c r="F190" s="54">
        <f>F191+F192</f>
        <v>4706.2049999999999</v>
      </c>
      <c r="G190" s="59">
        <f>G191+G192</f>
        <v>4706.2389999999996</v>
      </c>
      <c r="H190" s="54">
        <f>H191+H192</f>
        <v>6274.0219999999999</v>
      </c>
    </row>
    <row r="191" spans="1:10" ht="95.25" customHeight="1">
      <c r="A191" s="17" t="s">
        <v>516</v>
      </c>
      <c r="B191" s="19" t="s">
        <v>94</v>
      </c>
      <c r="C191" s="19" t="s">
        <v>95</v>
      </c>
      <c r="D191" s="21" t="s">
        <v>384</v>
      </c>
      <c r="E191" s="20">
        <v>200</v>
      </c>
      <c r="F191" s="144">
        <v>4706.2049999999999</v>
      </c>
      <c r="G191" s="141">
        <v>4706.2389999999996</v>
      </c>
      <c r="H191" s="142">
        <v>6274.0219999999999</v>
      </c>
    </row>
    <row r="192" spans="1:10" ht="46.5" hidden="1" customHeight="1">
      <c r="A192" s="29" t="s">
        <v>383</v>
      </c>
      <c r="B192" s="19" t="s">
        <v>94</v>
      </c>
      <c r="C192" s="19" t="s">
        <v>95</v>
      </c>
      <c r="D192" s="21" t="s">
        <v>384</v>
      </c>
      <c r="E192" s="20">
        <v>200</v>
      </c>
      <c r="F192" s="54">
        <v>0</v>
      </c>
      <c r="G192" s="59">
        <v>0</v>
      </c>
      <c r="H192" s="54">
        <v>0</v>
      </c>
    </row>
    <row r="193" spans="1:23" ht="31.5">
      <c r="A193" s="29" t="s">
        <v>432</v>
      </c>
      <c r="B193" s="19" t="s">
        <v>94</v>
      </c>
      <c r="C193" s="19" t="s">
        <v>95</v>
      </c>
      <c r="D193" s="21" t="s">
        <v>431</v>
      </c>
      <c r="E193" s="20"/>
      <c r="F193" s="54">
        <f>F195+F194</f>
        <v>3799.1060000000002</v>
      </c>
      <c r="G193" s="86">
        <f>G195+G194</f>
        <v>1584.4069999999999</v>
      </c>
      <c r="H193" s="54">
        <f t="shared" ref="H193" si="52">H194</f>
        <v>4691.0290000000005</v>
      </c>
    </row>
    <row r="194" spans="1:23" ht="72.75" customHeight="1">
      <c r="A194" s="29" t="s">
        <v>438</v>
      </c>
      <c r="B194" s="19" t="s">
        <v>94</v>
      </c>
      <c r="C194" s="19" t="s">
        <v>95</v>
      </c>
      <c r="D194" s="21" t="s">
        <v>431</v>
      </c>
      <c r="E194" s="20"/>
      <c r="F194" s="54">
        <v>3799.1060000000002</v>
      </c>
      <c r="G194" s="59">
        <v>1584.4069999999999</v>
      </c>
      <c r="H194" s="54">
        <v>4691.0290000000005</v>
      </c>
    </row>
    <row r="195" spans="1:23" ht="75.75" customHeight="1">
      <c r="A195" s="29" t="s">
        <v>439</v>
      </c>
      <c r="B195" s="19" t="s">
        <v>94</v>
      </c>
      <c r="C195" s="19" t="s">
        <v>95</v>
      </c>
      <c r="D195" s="21" t="s">
        <v>431</v>
      </c>
      <c r="E195" s="20">
        <v>200</v>
      </c>
      <c r="F195" s="54"/>
      <c r="G195" s="59"/>
      <c r="H195" s="54"/>
    </row>
    <row r="196" spans="1:23" ht="40.5" customHeight="1">
      <c r="A196" s="29" t="s">
        <v>450</v>
      </c>
      <c r="B196" s="19" t="s">
        <v>94</v>
      </c>
      <c r="C196" s="19" t="s">
        <v>95</v>
      </c>
      <c r="D196" s="21" t="s">
        <v>453</v>
      </c>
      <c r="E196" s="20"/>
      <c r="F196" s="86">
        <f t="shared" ref="F196:H197" si="53">F197+F198</f>
        <v>0</v>
      </c>
      <c r="G196" s="128">
        <f t="shared" si="53"/>
        <v>1497.15</v>
      </c>
      <c r="H196" s="128">
        <f t="shared" si="53"/>
        <v>0</v>
      </c>
    </row>
    <row r="197" spans="1:23" ht="93.75" customHeight="1">
      <c r="A197" s="29" t="s">
        <v>451</v>
      </c>
      <c r="B197" s="19" t="s">
        <v>94</v>
      </c>
      <c r="C197" s="19" t="s">
        <v>95</v>
      </c>
      <c r="D197" s="21" t="s">
        <v>453</v>
      </c>
      <c r="E197" s="20">
        <v>200</v>
      </c>
      <c r="F197" s="86"/>
      <c r="G197" s="143">
        <v>1497.15</v>
      </c>
      <c r="H197" s="86"/>
    </row>
    <row r="198" spans="1:23" ht="0.75" customHeight="1">
      <c r="A198" s="29" t="s">
        <v>452</v>
      </c>
      <c r="B198" s="19" t="s">
        <v>94</v>
      </c>
      <c r="C198" s="19" t="s">
        <v>95</v>
      </c>
      <c r="D198" s="21" t="s">
        <v>453</v>
      </c>
      <c r="E198" s="20">
        <v>200</v>
      </c>
      <c r="F198" s="86"/>
      <c r="G198" s="86"/>
      <c r="H198" s="86"/>
    </row>
    <row r="199" spans="1:23" ht="94.5">
      <c r="A199" s="16" t="s">
        <v>291</v>
      </c>
      <c r="B199" s="56" t="s">
        <v>94</v>
      </c>
      <c r="C199" s="56" t="s">
        <v>95</v>
      </c>
      <c r="D199" s="56" t="s">
        <v>290</v>
      </c>
      <c r="E199" s="55"/>
      <c r="F199" s="58">
        <f>F200</f>
        <v>30</v>
      </c>
      <c r="G199" s="57">
        <f t="shared" ref="G199:H199" si="54">G200</f>
        <v>0</v>
      </c>
      <c r="H199" s="58">
        <f t="shared" si="54"/>
        <v>0</v>
      </c>
    </row>
    <row r="200" spans="1:23" ht="31.5">
      <c r="A200" s="16" t="s">
        <v>292</v>
      </c>
      <c r="B200" s="19" t="s">
        <v>94</v>
      </c>
      <c r="C200" s="19" t="s">
        <v>95</v>
      </c>
      <c r="D200" s="19" t="s">
        <v>293</v>
      </c>
      <c r="E200" s="20">
        <v>200</v>
      </c>
      <c r="F200" s="58">
        <v>30</v>
      </c>
      <c r="G200" s="52">
        <v>0</v>
      </c>
      <c r="H200" s="53">
        <v>0</v>
      </c>
    </row>
    <row r="201" spans="1:23" ht="31.5">
      <c r="A201" s="16" t="s">
        <v>83</v>
      </c>
      <c r="B201" s="56" t="s">
        <v>94</v>
      </c>
      <c r="C201" s="56" t="s">
        <v>89</v>
      </c>
      <c r="D201" s="56"/>
      <c r="E201" s="55"/>
      <c r="F201" s="58">
        <f>F202+F209</f>
        <v>21198.999999999996</v>
      </c>
      <c r="G201" s="57">
        <f t="shared" ref="G201:H201" si="55">G202+G209</f>
        <v>20125</v>
      </c>
      <c r="H201" s="58">
        <f t="shared" si="55"/>
        <v>20672.400000000001</v>
      </c>
      <c r="W201" s="2"/>
    </row>
    <row r="202" spans="1:23" ht="47.25">
      <c r="A202" s="17" t="s">
        <v>217</v>
      </c>
      <c r="B202" s="56" t="s">
        <v>94</v>
      </c>
      <c r="C202" s="56" t="s">
        <v>89</v>
      </c>
      <c r="D202" s="56" t="s">
        <v>218</v>
      </c>
      <c r="E202" s="55"/>
      <c r="F202" s="58">
        <f>F203+F205+F206+F207+F204+F208</f>
        <v>17247.699999999997</v>
      </c>
      <c r="G202" s="57">
        <f t="shared" ref="G202:H202" si="56">G203+G205+G206+G207+G204+G208</f>
        <v>16349.9</v>
      </c>
      <c r="H202" s="58">
        <f t="shared" si="56"/>
        <v>16757.900000000001</v>
      </c>
    </row>
    <row r="203" spans="1:23" ht="157.5">
      <c r="A203" s="17" t="s">
        <v>219</v>
      </c>
      <c r="B203" s="56" t="s">
        <v>94</v>
      </c>
      <c r="C203" s="56" t="s">
        <v>89</v>
      </c>
      <c r="D203" s="56" t="s">
        <v>220</v>
      </c>
      <c r="E203" s="55">
        <v>100</v>
      </c>
      <c r="F203" s="58">
        <v>13210.4</v>
      </c>
      <c r="G203" s="52">
        <v>13617.6</v>
      </c>
      <c r="H203" s="53">
        <v>14130.3</v>
      </c>
      <c r="J203" s="43"/>
    </row>
    <row r="204" spans="1:23" ht="0.75" customHeight="1">
      <c r="A204" s="17" t="s">
        <v>386</v>
      </c>
      <c r="B204" s="56" t="s">
        <v>94</v>
      </c>
      <c r="C204" s="56" t="s">
        <v>89</v>
      </c>
      <c r="D204" s="56" t="s">
        <v>387</v>
      </c>
      <c r="E204" s="55">
        <v>200</v>
      </c>
      <c r="F204" s="58">
        <v>0</v>
      </c>
      <c r="G204" s="52">
        <v>0</v>
      </c>
      <c r="H204" s="53">
        <v>0</v>
      </c>
      <c r="J204" s="43"/>
    </row>
    <row r="205" spans="1:23" ht="89.25" customHeight="1">
      <c r="A205" s="17" t="s">
        <v>221</v>
      </c>
      <c r="B205" s="56" t="s">
        <v>94</v>
      </c>
      <c r="C205" s="56" t="s">
        <v>89</v>
      </c>
      <c r="D205" s="56" t="s">
        <v>220</v>
      </c>
      <c r="E205" s="55">
        <v>200</v>
      </c>
      <c r="F205" s="58">
        <v>1458.3</v>
      </c>
      <c r="G205" s="52">
        <v>462.3</v>
      </c>
      <c r="H205" s="53">
        <v>477.6</v>
      </c>
    </row>
    <row r="206" spans="1:23" ht="45.75" customHeight="1">
      <c r="A206" s="17" t="s">
        <v>370</v>
      </c>
      <c r="B206" s="56" t="s">
        <v>94</v>
      </c>
      <c r="C206" s="56" t="s">
        <v>89</v>
      </c>
      <c r="D206" s="56" t="s">
        <v>220</v>
      </c>
      <c r="E206" s="55">
        <v>800</v>
      </c>
      <c r="F206" s="58">
        <v>2579</v>
      </c>
      <c r="G206" s="52">
        <v>2270</v>
      </c>
      <c r="H206" s="53">
        <v>2150</v>
      </c>
    </row>
    <row r="207" spans="1:23" ht="47.25" hidden="1" customHeight="1">
      <c r="A207" s="17" t="s">
        <v>222</v>
      </c>
      <c r="B207" s="56" t="s">
        <v>94</v>
      </c>
      <c r="C207" s="56" t="s">
        <v>89</v>
      </c>
      <c r="D207" s="56" t="s">
        <v>223</v>
      </c>
      <c r="E207" s="55">
        <v>200</v>
      </c>
      <c r="F207" s="58">
        <v>0</v>
      </c>
      <c r="G207" s="52"/>
      <c r="H207" s="53"/>
    </row>
    <row r="208" spans="1:23" ht="75.75" customHeight="1">
      <c r="A208" s="17" t="s">
        <v>412</v>
      </c>
      <c r="B208" s="19" t="s">
        <v>94</v>
      </c>
      <c r="C208" s="19" t="s">
        <v>89</v>
      </c>
      <c r="D208" s="21" t="s">
        <v>223</v>
      </c>
      <c r="E208" s="20">
        <v>200</v>
      </c>
      <c r="F208" s="54">
        <v>0</v>
      </c>
      <c r="G208" s="59">
        <v>0</v>
      </c>
      <c r="H208" s="54">
        <v>0</v>
      </c>
    </row>
    <row r="209" spans="1:9" ht="63">
      <c r="A209" s="14" t="s">
        <v>224</v>
      </c>
      <c r="B209" s="56" t="s">
        <v>94</v>
      </c>
      <c r="C209" s="56" t="s">
        <v>89</v>
      </c>
      <c r="D209" s="56" t="s">
        <v>225</v>
      </c>
      <c r="E209" s="55"/>
      <c r="F209" s="58">
        <f>F210+F214+F219</f>
        <v>3951.2999999999997</v>
      </c>
      <c r="G209" s="57">
        <f t="shared" ref="G209:H209" si="57">G210</f>
        <v>3775.1</v>
      </c>
      <c r="H209" s="58">
        <f t="shared" si="57"/>
        <v>3914.5</v>
      </c>
    </row>
    <row r="210" spans="1:9" ht="31.5">
      <c r="A210" s="15" t="s">
        <v>226</v>
      </c>
      <c r="B210" s="56" t="s">
        <v>94</v>
      </c>
      <c r="C210" s="56" t="s">
        <v>89</v>
      </c>
      <c r="D210" s="56" t="s">
        <v>227</v>
      </c>
      <c r="E210" s="55"/>
      <c r="F210" s="58">
        <f>F211+F212+F213+F217+F218</f>
        <v>3811.2999999999997</v>
      </c>
      <c r="G210" s="57">
        <f>G211+G212+G216+G219</f>
        <v>3775.1</v>
      </c>
      <c r="H210" s="57">
        <f>H211+H212+H216+H219</f>
        <v>3914.5</v>
      </c>
    </row>
    <row r="211" spans="1:9" ht="148.5" customHeight="1">
      <c r="A211" s="15" t="s">
        <v>343</v>
      </c>
      <c r="B211" s="56" t="s">
        <v>94</v>
      </c>
      <c r="C211" s="56" t="s">
        <v>89</v>
      </c>
      <c r="D211" s="56" t="s">
        <v>228</v>
      </c>
      <c r="E211" s="55">
        <v>100</v>
      </c>
      <c r="F211" s="58">
        <v>3565.1</v>
      </c>
      <c r="G211" s="52">
        <v>3685.7</v>
      </c>
      <c r="H211" s="53">
        <v>3824.4</v>
      </c>
      <c r="I211" s="43"/>
    </row>
    <row r="212" spans="1:9" ht="31.5" customHeight="1">
      <c r="A212" s="15" t="s">
        <v>229</v>
      </c>
      <c r="B212" s="56" t="s">
        <v>94</v>
      </c>
      <c r="C212" s="56" t="s">
        <v>89</v>
      </c>
      <c r="D212" s="56" t="s">
        <v>228</v>
      </c>
      <c r="E212" s="55">
        <v>200</v>
      </c>
      <c r="F212" s="58">
        <v>246.2</v>
      </c>
      <c r="G212" s="52">
        <v>69.400000000000006</v>
      </c>
      <c r="H212" s="53">
        <v>70.099999999999994</v>
      </c>
    </row>
    <row r="213" spans="1:9" ht="54" hidden="1" customHeight="1">
      <c r="A213" s="15" t="s">
        <v>230</v>
      </c>
      <c r="B213" s="56" t="s">
        <v>94</v>
      </c>
      <c r="C213" s="56" t="s">
        <v>89</v>
      </c>
      <c r="D213" s="56" t="s">
        <v>228</v>
      </c>
      <c r="E213" s="55">
        <v>800</v>
      </c>
      <c r="F213" s="58">
        <v>0</v>
      </c>
      <c r="G213" s="52">
        <v>0</v>
      </c>
      <c r="H213" s="53">
        <v>0</v>
      </c>
    </row>
    <row r="214" spans="1:9" ht="39.75" hidden="1" customHeight="1">
      <c r="A214" s="29" t="s">
        <v>388</v>
      </c>
      <c r="B214" s="19" t="s">
        <v>94</v>
      </c>
      <c r="C214" s="19" t="s">
        <v>89</v>
      </c>
      <c r="D214" s="21" t="s">
        <v>390</v>
      </c>
      <c r="E214" s="20"/>
      <c r="F214" s="54">
        <f>F215+F216</f>
        <v>0</v>
      </c>
      <c r="G214" s="59">
        <f t="shared" ref="G214:H214" si="58">G215+G216</f>
        <v>0</v>
      </c>
      <c r="H214" s="54">
        <f t="shared" si="58"/>
        <v>0</v>
      </c>
    </row>
    <row r="215" spans="1:9" ht="93.75" hidden="1" customHeight="1">
      <c r="A215" s="29" t="s">
        <v>389</v>
      </c>
      <c r="B215" s="19" t="s">
        <v>94</v>
      </c>
      <c r="C215" s="19" t="s">
        <v>89</v>
      </c>
      <c r="D215" s="21" t="s">
        <v>390</v>
      </c>
      <c r="E215" s="20">
        <v>200</v>
      </c>
      <c r="F215" s="54">
        <v>0</v>
      </c>
      <c r="G215" s="59">
        <v>0</v>
      </c>
      <c r="H215" s="54">
        <v>0</v>
      </c>
    </row>
    <row r="216" spans="1:9" ht="100.5" customHeight="1">
      <c r="A216" s="29" t="s">
        <v>478</v>
      </c>
      <c r="B216" s="19" t="s">
        <v>94</v>
      </c>
      <c r="C216" s="19" t="s">
        <v>89</v>
      </c>
      <c r="D216" s="106" t="s">
        <v>479</v>
      </c>
      <c r="E216" s="20">
        <v>200</v>
      </c>
      <c r="F216" s="54">
        <v>0</v>
      </c>
      <c r="G216" s="59">
        <v>0</v>
      </c>
      <c r="H216" s="54">
        <v>0</v>
      </c>
    </row>
    <row r="217" spans="1:9" ht="114.75" customHeight="1">
      <c r="A217" s="29" t="s">
        <v>440</v>
      </c>
      <c r="B217" s="64" t="s">
        <v>94</v>
      </c>
      <c r="C217" s="64" t="s">
        <v>89</v>
      </c>
      <c r="D217" s="21" t="s">
        <v>442</v>
      </c>
      <c r="E217" s="65">
        <v>200</v>
      </c>
      <c r="F217" s="68">
        <v>0</v>
      </c>
      <c r="G217" s="67">
        <v>0</v>
      </c>
      <c r="H217" s="68">
        <v>0</v>
      </c>
    </row>
    <row r="218" spans="1:9" ht="114.75" customHeight="1">
      <c r="A218" s="29" t="s">
        <v>441</v>
      </c>
      <c r="B218" s="64" t="s">
        <v>94</v>
      </c>
      <c r="C218" s="64" t="s">
        <v>89</v>
      </c>
      <c r="D218" s="21" t="s">
        <v>442</v>
      </c>
      <c r="E218" s="65">
        <v>200</v>
      </c>
      <c r="F218" s="68">
        <v>0</v>
      </c>
      <c r="G218" s="67">
        <v>0</v>
      </c>
      <c r="H218" s="68">
        <v>0</v>
      </c>
    </row>
    <row r="219" spans="1:9" ht="23.25" customHeight="1">
      <c r="A219" s="16" t="s">
        <v>405</v>
      </c>
      <c r="B219" s="56" t="s">
        <v>94</v>
      </c>
      <c r="C219" s="56" t="s">
        <v>89</v>
      </c>
      <c r="D219" s="56" t="s">
        <v>17</v>
      </c>
      <c r="E219" s="55"/>
      <c r="F219" s="58">
        <f>F220</f>
        <v>140</v>
      </c>
      <c r="G219" s="57">
        <f t="shared" ref="G219:H219" si="59">G220</f>
        <v>20</v>
      </c>
      <c r="H219" s="57">
        <f t="shared" si="59"/>
        <v>20</v>
      </c>
    </row>
    <row r="220" spans="1:9" ht="63">
      <c r="A220" s="16" t="s">
        <v>294</v>
      </c>
      <c r="B220" s="56" t="s">
        <v>94</v>
      </c>
      <c r="C220" s="56" t="s">
        <v>89</v>
      </c>
      <c r="D220" s="56" t="s">
        <v>17</v>
      </c>
      <c r="E220" s="55">
        <v>200</v>
      </c>
      <c r="F220" s="58">
        <v>140</v>
      </c>
      <c r="G220" s="52">
        <v>20</v>
      </c>
      <c r="H220" s="53">
        <v>20</v>
      </c>
    </row>
    <row r="221" spans="1:9" ht="12.75">
      <c r="A221" s="162" t="s">
        <v>231</v>
      </c>
      <c r="B221" s="148" t="s">
        <v>94</v>
      </c>
      <c r="C221" s="148" t="s">
        <v>94</v>
      </c>
      <c r="D221" s="148"/>
      <c r="E221" s="149"/>
      <c r="F221" s="150">
        <f>F223+F236+F232</f>
        <v>1059.2</v>
      </c>
      <c r="G221" s="158">
        <f t="shared" ref="G221:H221" si="60">G223+G236+G232</f>
        <v>691.8</v>
      </c>
      <c r="H221" s="150">
        <f t="shared" si="60"/>
        <v>716.8</v>
      </c>
    </row>
    <row r="222" spans="1:9" ht="19.5" customHeight="1">
      <c r="A222" s="162"/>
      <c r="B222" s="148"/>
      <c r="C222" s="148"/>
      <c r="D222" s="148"/>
      <c r="E222" s="149"/>
      <c r="F222" s="150"/>
      <c r="G222" s="158"/>
      <c r="H222" s="150"/>
    </row>
    <row r="223" spans="1:9" ht="49.5" customHeight="1">
      <c r="A223" s="25" t="s">
        <v>277</v>
      </c>
      <c r="B223" s="56" t="s">
        <v>94</v>
      </c>
      <c r="C223" s="56" t="s">
        <v>94</v>
      </c>
      <c r="D223" s="56" t="s">
        <v>132</v>
      </c>
      <c r="E223" s="55"/>
      <c r="F223" s="58">
        <f>F224</f>
        <v>819.2</v>
      </c>
      <c r="G223" s="57">
        <f t="shared" ref="G223:H224" si="61">G224</f>
        <v>631.79999999999995</v>
      </c>
      <c r="H223" s="58">
        <f t="shared" si="61"/>
        <v>656.8</v>
      </c>
    </row>
    <row r="224" spans="1:9" ht="71.25" customHeight="1">
      <c r="A224" s="17" t="s">
        <v>233</v>
      </c>
      <c r="B224" s="56" t="s">
        <v>94</v>
      </c>
      <c r="C224" s="56" t="s">
        <v>94</v>
      </c>
      <c r="D224" s="56" t="s">
        <v>234</v>
      </c>
      <c r="E224" s="55"/>
      <c r="F224" s="58">
        <f>F225</f>
        <v>819.2</v>
      </c>
      <c r="G224" s="57">
        <f t="shared" si="61"/>
        <v>631.79999999999995</v>
      </c>
      <c r="H224" s="58">
        <f t="shared" si="61"/>
        <v>656.8</v>
      </c>
    </row>
    <row r="225" spans="1:23" ht="54" customHeight="1">
      <c r="A225" s="17" t="s">
        <v>235</v>
      </c>
      <c r="B225" s="56" t="s">
        <v>94</v>
      </c>
      <c r="C225" s="56" t="s">
        <v>94</v>
      </c>
      <c r="D225" s="56" t="s">
        <v>236</v>
      </c>
      <c r="E225" s="55"/>
      <c r="F225" s="58">
        <f>F226+F227+F228+F231+F230+F229</f>
        <v>819.2</v>
      </c>
      <c r="G225" s="57">
        <f t="shared" ref="G225:H225" si="62">G226+G227+G228+G231+G230+G229</f>
        <v>631.79999999999995</v>
      </c>
      <c r="H225" s="58">
        <f t="shared" si="62"/>
        <v>656.8</v>
      </c>
    </row>
    <row r="226" spans="1:23" ht="87.75" customHeight="1">
      <c r="A226" s="17" t="s">
        <v>480</v>
      </c>
      <c r="B226" s="56" t="s">
        <v>94</v>
      </c>
      <c r="C226" s="56" t="s">
        <v>94</v>
      </c>
      <c r="D226" s="56" t="s">
        <v>296</v>
      </c>
      <c r="E226" s="55">
        <v>200</v>
      </c>
      <c r="F226" s="58"/>
      <c r="G226" s="52"/>
      <c r="H226" s="53"/>
    </row>
    <row r="227" spans="1:23" ht="92.25" customHeight="1">
      <c r="A227" s="17" t="s">
        <v>454</v>
      </c>
      <c r="B227" s="56" t="s">
        <v>94</v>
      </c>
      <c r="C227" s="56" t="s">
        <v>94</v>
      </c>
      <c r="D227" s="19" t="s">
        <v>19</v>
      </c>
      <c r="E227" s="55">
        <v>200</v>
      </c>
      <c r="F227" s="58">
        <v>600</v>
      </c>
      <c r="G227" s="52">
        <v>624</v>
      </c>
      <c r="H227" s="53">
        <v>649</v>
      </c>
    </row>
    <row r="228" spans="1:23" ht="81" customHeight="1">
      <c r="A228" s="17" t="s">
        <v>355</v>
      </c>
      <c r="B228" s="56" t="s">
        <v>94</v>
      </c>
      <c r="C228" s="56" t="s">
        <v>94</v>
      </c>
      <c r="D228" s="56" t="s">
        <v>237</v>
      </c>
      <c r="E228" s="55">
        <v>200</v>
      </c>
      <c r="F228" s="57">
        <v>219.2</v>
      </c>
      <c r="G228" s="52">
        <v>7.8</v>
      </c>
      <c r="H228" s="53">
        <v>7.8</v>
      </c>
    </row>
    <row r="229" spans="1:23" ht="31.5" hidden="1">
      <c r="A229" s="17" t="s">
        <v>354</v>
      </c>
      <c r="B229" s="56" t="s">
        <v>94</v>
      </c>
      <c r="C229" s="56" t="s">
        <v>94</v>
      </c>
      <c r="D229" s="56" t="s">
        <v>296</v>
      </c>
      <c r="E229" s="55">
        <v>200</v>
      </c>
      <c r="F229" s="58"/>
      <c r="G229" s="52"/>
      <c r="H229" s="53"/>
    </row>
    <row r="230" spans="1:23" ht="0.75" customHeight="1">
      <c r="A230" s="16" t="s">
        <v>18</v>
      </c>
      <c r="B230" s="19" t="s">
        <v>94</v>
      </c>
      <c r="C230" s="19" t="s">
        <v>94</v>
      </c>
      <c r="D230" s="19" t="s">
        <v>19</v>
      </c>
      <c r="E230" s="55">
        <v>200</v>
      </c>
      <c r="F230" s="54"/>
      <c r="G230" s="52"/>
      <c r="H230" s="53"/>
      <c r="W230" s="2"/>
    </row>
    <row r="231" spans="1:23" ht="47.25" hidden="1" customHeight="1">
      <c r="A231" s="17" t="s">
        <v>238</v>
      </c>
      <c r="B231" s="56" t="s">
        <v>94</v>
      </c>
      <c r="C231" s="56" t="s">
        <v>94</v>
      </c>
      <c r="D231" s="56" t="s">
        <v>239</v>
      </c>
      <c r="E231" s="55">
        <v>200</v>
      </c>
      <c r="F231" s="58">
        <v>0</v>
      </c>
      <c r="G231" s="52"/>
      <c r="H231" s="53"/>
    </row>
    <row r="232" spans="1:23" ht="31.5">
      <c r="A232" s="17" t="s">
        <v>330</v>
      </c>
      <c r="B232" s="56" t="s">
        <v>94</v>
      </c>
      <c r="C232" s="56" t="s">
        <v>94</v>
      </c>
      <c r="D232" s="56" t="s">
        <v>331</v>
      </c>
      <c r="E232" s="55"/>
      <c r="F232" s="58">
        <f>F233</f>
        <v>230</v>
      </c>
      <c r="G232" s="57">
        <f t="shared" ref="G232:H232" si="63">G233</f>
        <v>50</v>
      </c>
      <c r="H232" s="57">
        <f t="shared" si="63"/>
        <v>50</v>
      </c>
    </row>
    <row r="233" spans="1:23" ht="52.5" customHeight="1">
      <c r="A233" s="16" t="s">
        <v>333</v>
      </c>
      <c r="B233" s="56" t="s">
        <v>94</v>
      </c>
      <c r="C233" s="56" t="s">
        <v>94</v>
      </c>
      <c r="D233" s="56" t="s">
        <v>332</v>
      </c>
      <c r="E233" s="55"/>
      <c r="F233" s="58">
        <f>F234+F235</f>
        <v>230</v>
      </c>
      <c r="G233" s="57">
        <f t="shared" ref="G233:H233" si="64">G234+G235</f>
        <v>50</v>
      </c>
      <c r="H233" s="58">
        <f t="shared" si="64"/>
        <v>50</v>
      </c>
      <c r="I233" s="83"/>
      <c r="J233" s="83"/>
    </row>
    <row r="234" spans="1:23" ht="97.5" customHeight="1">
      <c r="A234" s="15" t="s">
        <v>344</v>
      </c>
      <c r="B234" s="56" t="s">
        <v>94</v>
      </c>
      <c r="C234" s="56" t="s">
        <v>94</v>
      </c>
      <c r="D234" s="56" t="s">
        <v>334</v>
      </c>
      <c r="E234" s="55">
        <v>200</v>
      </c>
      <c r="F234" s="58">
        <v>230</v>
      </c>
      <c r="G234" s="52">
        <v>50</v>
      </c>
      <c r="H234" s="53">
        <v>50</v>
      </c>
      <c r="I234" s="83"/>
      <c r="J234" s="83"/>
    </row>
    <row r="235" spans="1:23" ht="69.75" customHeight="1">
      <c r="A235" s="15" t="s">
        <v>232</v>
      </c>
      <c r="B235" s="56" t="s">
        <v>94</v>
      </c>
      <c r="C235" s="56" t="s">
        <v>94</v>
      </c>
      <c r="D235" s="56" t="s">
        <v>334</v>
      </c>
      <c r="E235" s="55">
        <v>800</v>
      </c>
      <c r="F235" s="58">
        <v>0</v>
      </c>
      <c r="G235" s="52">
        <v>0</v>
      </c>
      <c r="H235" s="53">
        <v>0</v>
      </c>
      <c r="I235" s="83"/>
      <c r="J235" s="83"/>
    </row>
    <row r="236" spans="1:23" ht="100.5" customHeight="1">
      <c r="A236" s="18" t="s">
        <v>345</v>
      </c>
      <c r="B236" s="56" t="s">
        <v>94</v>
      </c>
      <c r="C236" s="56" t="s">
        <v>94</v>
      </c>
      <c r="D236" s="56" t="s">
        <v>240</v>
      </c>
      <c r="E236" s="55"/>
      <c r="F236" s="58">
        <f>F237+F239</f>
        <v>10</v>
      </c>
      <c r="G236" s="57">
        <f t="shared" ref="G236:H236" si="65">G237+G239</f>
        <v>10</v>
      </c>
      <c r="H236" s="58">
        <f t="shared" si="65"/>
        <v>10</v>
      </c>
    </row>
    <row r="237" spans="1:23" ht="63" customHeight="1">
      <c r="A237" s="62" t="s">
        <v>298</v>
      </c>
      <c r="B237" s="56" t="s">
        <v>94</v>
      </c>
      <c r="C237" s="56" t="s">
        <v>94</v>
      </c>
      <c r="D237" s="56" t="s">
        <v>241</v>
      </c>
      <c r="E237" s="55"/>
      <c r="F237" s="58">
        <f>F238</f>
        <v>5</v>
      </c>
      <c r="G237" s="57">
        <f t="shared" ref="G237:H237" si="66">G238</f>
        <v>5</v>
      </c>
      <c r="H237" s="58">
        <f t="shared" si="66"/>
        <v>5</v>
      </c>
    </row>
    <row r="238" spans="1:23" ht="69" customHeight="1">
      <c r="A238" s="62" t="s">
        <v>242</v>
      </c>
      <c r="B238" s="56" t="s">
        <v>94</v>
      </c>
      <c r="C238" s="56" t="s">
        <v>94</v>
      </c>
      <c r="D238" s="56" t="s">
        <v>243</v>
      </c>
      <c r="E238" s="55">
        <v>200</v>
      </c>
      <c r="F238" s="58">
        <v>5</v>
      </c>
      <c r="G238" s="52">
        <v>5</v>
      </c>
      <c r="H238" s="53">
        <v>5</v>
      </c>
    </row>
    <row r="239" spans="1:23" ht="37.5" customHeight="1">
      <c r="A239" s="62" t="s">
        <v>297</v>
      </c>
      <c r="B239" s="56" t="s">
        <v>94</v>
      </c>
      <c r="C239" s="56" t="s">
        <v>94</v>
      </c>
      <c r="D239" s="56" t="s">
        <v>244</v>
      </c>
      <c r="E239" s="55"/>
      <c r="F239" s="58">
        <f>F240</f>
        <v>5</v>
      </c>
      <c r="G239" s="57">
        <f t="shared" ref="G239:H239" si="67">G240</f>
        <v>5</v>
      </c>
      <c r="H239" s="58">
        <f t="shared" si="67"/>
        <v>5</v>
      </c>
    </row>
    <row r="240" spans="1:23" ht="69" customHeight="1">
      <c r="A240" s="62" t="s">
        <v>245</v>
      </c>
      <c r="B240" s="56" t="s">
        <v>94</v>
      </c>
      <c r="C240" s="56" t="s">
        <v>94</v>
      </c>
      <c r="D240" s="56" t="s">
        <v>246</v>
      </c>
      <c r="E240" s="55">
        <v>200</v>
      </c>
      <c r="F240" s="58">
        <v>5</v>
      </c>
      <c r="G240" s="52">
        <v>5</v>
      </c>
      <c r="H240" s="53">
        <v>5</v>
      </c>
    </row>
    <row r="241" spans="1:10" ht="27" customHeight="1">
      <c r="A241" s="62" t="s">
        <v>247</v>
      </c>
      <c r="B241" s="56" t="s">
        <v>94</v>
      </c>
      <c r="C241" s="56" t="s">
        <v>92</v>
      </c>
      <c r="D241" s="56"/>
      <c r="E241" s="55"/>
      <c r="F241" s="58">
        <f>F242</f>
        <v>8652.1999999999989</v>
      </c>
      <c r="G241" s="57">
        <f t="shared" ref="G241:H241" si="68">G242</f>
        <v>7751.3</v>
      </c>
      <c r="H241" s="58">
        <f t="shared" si="68"/>
        <v>7901.2</v>
      </c>
    </row>
    <row r="242" spans="1:10" ht="48.75" customHeight="1">
      <c r="A242" s="14" t="s">
        <v>277</v>
      </c>
      <c r="B242" s="56" t="s">
        <v>94</v>
      </c>
      <c r="C242" s="56" t="s">
        <v>92</v>
      </c>
      <c r="D242" s="56" t="s">
        <v>132</v>
      </c>
      <c r="E242" s="55"/>
      <c r="F242" s="58">
        <f>F243+F246</f>
        <v>8652.1999999999989</v>
      </c>
      <c r="G242" s="57">
        <f t="shared" ref="G242:H242" si="69">G243+G246</f>
        <v>7751.3</v>
      </c>
      <c r="H242" s="58">
        <f t="shared" si="69"/>
        <v>7901.2</v>
      </c>
    </row>
    <row r="243" spans="1:10" ht="31.5">
      <c r="A243" s="15" t="s">
        <v>190</v>
      </c>
      <c r="B243" s="56" t="s">
        <v>94</v>
      </c>
      <c r="C243" s="56" t="s">
        <v>92</v>
      </c>
      <c r="D243" s="56" t="s">
        <v>134</v>
      </c>
      <c r="E243" s="55"/>
      <c r="F243" s="58">
        <f>F244</f>
        <v>51.1</v>
      </c>
      <c r="G243" s="57">
        <f t="shared" ref="G243:H244" si="70">G244</f>
        <v>0</v>
      </c>
      <c r="H243" s="58">
        <f t="shared" si="70"/>
        <v>0</v>
      </c>
    </row>
    <row r="244" spans="1:10" ht="36.75" customHeight="1">
      <c r="A244" s="15" t="s">
        <v>202</v>
      </c>
      <c r="B244" s="56" t="s">
        <v>94</v>
      </c>
      <c r="C244" s="56" t="s">
        <v>92</v>
      </c>
      <c r="D244" s="56" t="s">
        <v>203</v>
      </c>
      <c r="E244" s="55"/>
      <c r="F244" s="58">
        <f>F245</f>
        <v>51.1</v>
      </c>
      <c r="G244" s="57">
        <f t="shared" si="70"/>
        <v>0</v>
      </c>
      <c r="H244" s="58">
        <f t="shared" si="70"/>
        <v>0</v>
      </c>
    </row>
    <row r="245" spans="1:10" ht="90" customHeight="1">
      <c r="A245" s="17" t="s">
        <v>248</v>
      </c>
      <c r="B245" s="56" t="s">
        <v>94</v>
      </c>
      <c r="C245" s="56" t="s">
        <v>92</v>
      </c>
      <c r="D245" s="56" t="s">
        <v>249</v>
      </c>
      <c r="E245" s="55">
        <v>200</v>
      </c>
      <c r="F245" s="58">
        <v>51.1</v>
      </c>
      <c r="G245" s="52">
        <v>0</v>
      </c>
      <c r="H245" s="53">
        <v>0</v>
      </c>
    </row>
    <row r="246" spans="1:10" ht="65.25" customHeight="1">
      <c r="A246" s="17" t="s">
        <v>250</v>
      </c>
      <c r="B246" s="56" t="s">
        <v>94</v>
      </c>
      <c r="C246" s="56" t="s">
        <v>92</v>
      </c>
      <c r="D246" s="56" t="s">
        <v>251</v>
      </c>
      <c r="E246" s="55"/>
      <c r="F246" s="58">
        <f>F247+F248+F249+F250+F252+F251</f>
        <v>8601.0999999999985</v>
      </c>
      <c r="G246" s="57">
        <f t="shared" ref="G246:H246" si="71">G247+G248+G249+G250+G252+G251</f>
        <v>7751.3</v>
      </c>
      <c r="H246" s="58">
        <f t="shared" si="71"/>
        <v>7901.2</v>
      </c>
      <c r="J246" s="43"/>
    </row>
    <row r="247" spans="1:10" ht="141.75">
      <c r="A247" s="17" t="s">
        <v>252</v>
      </c>
      <c r="B247" s="56" t="s">
        <v>94</v>
      </c>
      <c r="C247" s="56" t="s">
        <v>92</v>
      </c>
      <c r="D247" s="56" t="s">
        <v>253</v>
      </c>
      <c r="E247" s="55">
        <v>100</v>
      </c>
      <c r="F247" s="58">
        <v>2081.9</v>
      </c>
      <c r="G247" s="52">
        <v>2102.6999999999998</v>
      </c>
      <c r="H247" s="53">
        <v>2165.9</v>
      </c>
      <c r="J247" s="43"/>
    </row>
    <row r="248" spans="1:10" ht="78.75">
      <c r="A248" s="17" t="s">
        <v>254</v>
      </c>
      <c r="B248" s="56" t="s">
        <v>94</v>
      </c>
      <c r="C248" s="56" t="s">
        <v>92</v>
      </c>
      <c r="D248" s="56" t="s">
        <v>253</v>
      </c>
      <c r="E248" s="55">
        <v>200</v>
      </c>
      <c r="F248" s="58">
        <v>420</v>
      </c>
      <c r="G248" s="52">
        <v>52</v>
      </c>
      <c r="H248" s="53">
        <v>52.3</v>
      </c>
    </row>
    <row r="249" spans="1:10" ht="47.25">
      <c r="A249" s="17" t="s">
        <v>255</v>
      </c>
      <c r="B249" s="56" t="s">
        <v>94</v>
      </c>
      <c r="C249" s="56" t="s">
        <v>92</v>
      </c>
      <c r="D249" s="56" t="s">
        <v>253</v>
      </c>
      <c r="E249" s="55">
        <v>800</v>
      </c>
      <c r="F249" s="58">
        <v>5.5</v>
      </c>
      <c r="G249" s="52">
        <v>0</v>
      </c>
      <c r="H249" s="53">
        <v>0</v>
      </c>
    </row>
    <row r="250" spans="1:10" ht="157.5">
      <c r="A250" s="17" t="s">
        <v>356</v>
      </c>
      <c r="B250" s="56" t="s">
        <v>94</v>
      </c>
      <c r="C250" s="56" t="s">
        <v>92</v>
      </c>
      <c r="D250" s="56" t="s">
        <v>257</v>
      </c>
      <c r="E250" s="55">
        <v>100</v>
      </c>
      <c r="F250" s="58">
        <v>5493.4</v>
      </c>
      <c r="G250" s="52">
        <v>5547.8</v>
      </c>
      <c r="H250" s="53">
        <v>5634.2</v>
      </c>
    </row>
    <row r="251" spans="1:10" ht="94.5" hidden="1">
      <c r="A251" s="17" t="s">
        <v>256</v>
      </c>
      <c r="B251" s="56" t="s">
        <v>94</v>
      </c>
      <c r="C251" s="56" t="s">
        <v>92</v>
      </c>
      <c r="D251" s="56" t="s">
        <v>299</v>
      </c>
      <c r="E251" s="55">
        <v>100</v>
      </c>
      <c r="F251" s="58"/>
      <c r="G251" s="52"/>
      <c r="H251" s="53"/>
    </row>
    <row r="252" spans="1:10" ht="94.5">
      <c r="A252" s="17" t="s">
        <v>256</v>
      </c>
      <c r="B252" s="56" t="s">
        <v>94</v>
      </c>
      <c r="C252" s="56" t="s">
        <v>92</v>
      </c>
      <c r="D252" s="56" t="s">
        <v>257</v>
      </c>
      <c r="E252" s="55">
        <v>200</v>
      </c>
      <c r="F252" s="58">
        <v>600.29999999999995</v>
      </c>
      <c r="G252" s="52">
        <v>48.8</v>
      </c>
      <c r="H252" s="53">
        <v>48.8</v>
      </c>
    </row>
    <row r="253" spans="1:10" ht="12.75" customHeight="1">
      <c r="A253" s="164" t="s">
        <v>258</v>
      </c>
      <c r="B253" s="148" t="s">
        <v>96</v>
      </c>
      <c r="C253" s="148"/>
      <c r="D253" s="148"/>
      <c r="E253" s="149"/>
      <c r="F253" s="150">
        <f>F255+F282</f>
        <v>23695.100000000002</v>
      </c>
      <c r="G253" s="158">
        <f>G255+G282</f>
        <v>20264</v>
      </c>
      <c r="H253" s="150">
        <f>H255+H282</f>
        <v>21360.200000000004</v>
      </c>
    </row>
    <row r="254" spans="1:10" ht="12.75" customHeight="1">
      <c r="A254" s="164"/>
      <c r="B254" s="148"/>
      <c r="C254" s="148"/>
      <c r="D254" s="148"/>
      <c r="E254" s="149"/>
      <c r="F254" s="150"/>
      <c r="G254" s="158"/>
      <c r="H254" s="150"/>
    </row>
    <row r="255" spans="1:10" ht="15.75">
      <c r="A255" s="62" t="s">
        <v>259</v>
      </c>
      <c r="B255" s="56" t="s">
        <v>96</v>
      </c>
      <c r="C255" s="56" t="s">
        <v>88</v>
      </c>
      <c r="D255" s="56"/>
      <c r="E255" s="55"/>
      <c r="F255" s="58">
        <f>F256+F278</f>
        <v>20677.7</v>
      </c>
      <c r="G255" s="57">
        <f>G256+G278</f>
        <v>17471.599999999999</v>
      </c>
      <c r="H255" s="58">
        <f>H256+H278</f>
        <v>18594.800000000003</v>
      </c>
    </row>
    <row r="256" spans="1:10" ht="69" customHeight="1">
      <c r="A256" s="14" t="s">
        <v>295</v>
      </c>
      <c r="B256" s="56" t="s">
        <v>96</v>
      </c>
      <c r="C256" s="56" t="s">
        <v>88</v>
      </c>
      <c r="D256" s="56" t="s">
        <v>225</v>
      </c>
      <c r="E256" s="55"/>
      <c r="F256" s="58">
        <f>F257+F267</f>
        <v>20677.7</v>
      </c>
      <c r="G256" s="57">
        <f t="shared" ref="G256:H256" si="72">G257+G267</f>
        <v>17471.599999999999</v>
      </c>
      <c r="H256" s="58">
        <f t="shared" si="72"/>
        <v>18594.800000000003</v>
      </c>
    </row>
    <row r="257" spans="1:10" ht="74.25" customHeight="1">
      <c r="A257" s="15" t="s">
        <v>260</v>
      </c>
      <c r="B257" s="56" t="s">
        <v>96</v>
      </c>
      <c r="C257" s="56" t="s">
        <v>88</v>
      </c>
      <c r="D257" s="56" t="s">
        <v>261</v>
      </c>
      <c r="E257" s="55"/>
      <c r="F257" s="58">
        <f>F258+F260+F261+F262+F263+F264+F265+F266</f>
        <v>13039.2</v>
      </c>
      <c r="G257" s="57">
        <f t="shared" ref="G257:H257" si="73">G258+G260+G261+G262</f>
        <v>9756.5</v>
      </c>
      <c r="H257" s="58">
        <f t="shared" si="73"/>
        <v>10371.400000000001</v>
      </c>
    </row>
    <row r="258" spans="1:10" ht="44.25" customHeight="1">
      <c r="A258" s="79" t="s">
        <v>262</v>
      </c>
      <c r="B258" s="148" t="s">
        <v>96</v>
      </c>
      <c r="C258" s="148" t="s">
        <v>88</v>
      </c>
      <c r="D258" s="148" t="s">
        <v>263</v>
      </c>
      <c r="E258" s="149">
        <v>100</v>
      </c>
      <c r="F258" s="150">
        <v>8574.9</v>
      </c>
      <c r="G258" s="156">
        <v>9105.4</v>
      </c>
      <c r="H258" s="157">
        <v>9714.2000000000007</v>
      </c>
    </row>
    <row r="259" spans="1:10" ht="116.25" customHeight="1">
      <c r="A259" s="96" t="s">
        <v>346</v>
      </c>
      <c r="B259" s="148"/>
      <c r="C259" s="148"/>
      <c r="D259" s="148"/>
      <c r="E259" s="149"/>
      <c r="F259" s="150"/>
      <c r="G259" s="156"/>
      <c r="H259" s="157"/>
    </row>
    <row r="260" spans="1:10" ht="84.75" customHeight="1">
      <c r="A260" s="15" t="s">
        <v>347</v>
      </c>
      <c r="B260" s="56" t="s">
        <v>96</v>
      </c>
      <c r="C260" s="56" t="s">
        <v>88</v>
      </c>
      <c r="D260" s="56" t="s">
        <v>263</v>
      </c>
      <c r="E260" s="55">
        <v>200</v>
      </c>
      <c r="F260" s="58">
        <v>1769.6</v>
      </c>
      <c r="G260" s="52">
        <v>481.1</v>
      </c>
      <c r="H260" s="53">
        <v>657.2</v>
      </c>
    </row>
    <row r="261" spans="1:10" ht="24.75" hidden="1" customHeight="1">
      <c r="A261" s="15" t="s">
        <v>348</v>
      </c>
      <c r="B261" s="56" t="s">
        <v>96</v>
      </c>
      <c r="C261" s="56" t="s">
        <v>88</v>
      </c>
      <c r="D261" s="56" t="s">
        <v>264</v>
      </c>
      <c r="E261" s="55">
        <v>200</v>
      </c>
      <c r="F261" s="58">
        <v>0</v>
      </c>
      <c r="G261" s="52"/>
      <c r="H261" s="53"/>
    </row>
    <row r="262" spans="1:10" ht="48.75" customHeight="1">
      <c r="A262" s="15" t="s">
        <v>349</v>
      </c>
      <c r="B262" s="56" t="s">
        <v>96</v>
      </c>
      <c r="C262" s="56" t="s">
        <v>88</v>
      </c>
      <c r="D262" s="56" t="s">
        <v>263</v>
      </c>
      <c r="E262" s="55">
        <v>800</v>
      </c>
      <c r="F262" s="58">
        <v>194.7</v>
      </c>
      <c r="G262" s="52">
        <v>170</v>
      </c>
      <c r="H262" s="53">
        <v>0</v>
      </c>
    </row>
    <row r="263" spans="1:10" ht="2.25" hidden="1" customHeight="1">
      <c r="A263" s="15" t="s">
        <v>391</v>
      </c>
      <c r="B263" s="56" t="s">
        <v>96</v>
      </c>
      <c r="C263" s="56" t="s">
        <v>88</v>
      </c>
      <c r="D263" s="56" t="s">
        <v>392</v>
      </c>
      <c r="E263" s="55">
        <v>200</v>
      </c>
      <c r="F263" s="58">
        <v>0</v>
      </c>
      <c r="G263" s="52">
        <v>0</v>
      </c>
      <c r="H263" s="53">
        <v>0</v>
      </c>
    </row>
    <row r="264" spans="1:10" ht="100.5" hidden="1" customHeight="1">
      <c r="A264" s="15" t="s">
        <v>422</v>
      </c>
      <c r="B264" s="56" t="s">
        <v>96</v>
      </c>
      <c r="C264" s="56" t="s">
        <v>88</v>
      </c>
      <c r="D264" s="56" t="s">
        <v>423</v>
      </c>
      <c r="E264" s="55">
        <v>200</v>
      </c>
      <c r="F264" s="58">
        <v>0</v>
      </c>
      <c r="G264" s="52">
        <v>0</v>
      </c>
      <c r="H264" s="53">
        <v>0</v>
      </c>
    </row>
    <row r="265" spans="1:10" ht="103.5" customHeight="1">
      <c r="A265" s="35" t="s">
        <v>517</v>
      </c>
      <c r="B265" s="19" t="s">
        <v>96</v>
      </c>
      <c r="C265" s="19" t="s">
        <v>88</v>
      </c>
      <c r="D265" s="26" t="s">
        <v>456</v>
      </c>
      <c r="E265" s="20">
        <v>200</v>
      </c>
      <c r="F265" s="88">
        <v>2500</v>
      </c>
      <c r="G265" s="89">
        <v>0</v>
      </c>
      <c r="H265" s="90">
        <v>0</v>
      </c>
    </row>
    <row r="266" spans="1:10" ht="84.75" hidden="1" customHeight="1">
      <c r="A266" s="35" t="s">
        <v>465</v>
      </c>
      <c r="B266" s="19" t="s">
        <v>96</v>
      </c>
      <c r="C266" s="19" t="s">
        <v>88</v>
      </c>
      <c r="D266" s="21" t="s">
        <v>460</v>
      </c>
      <c r="E266" s="20">
        <v>500</v>
      </c>
      <c r="F266" s="98">
        <v>0</v>
      </c>
      <c r="G266" s="98">
        <v>0</v>
      </c>
      <c r="H266" s="98">
        <v>0</v>
      </c>
    </row>
    <row r="267" spans="1:10" ht="36.75" customHeight="1">
      <c r="A267" s="15" t="s">
        <v>265</v>
      </c>
      <c r="B267" s="56" t="s">
        <v>96</v>
      </c>
      <c r="C267" s="56" t="s">
        <v>88</v>
      </c>
      <c r="D267" s="56" t="s">
        <v>266</v>
      </c>
      <c r="E267" s="55"/>
      <c r="F267" s="58">
        <f>F270+F271+F272+F274+F275+F276+F273+F277</f>
        <v>7638.5</v>
      </c>
      <c r="G267" s="57">
        <f t="shared" ref="G267:H267" si="74">G270+G271+G272+G274+G275+G276</f>
        <v>7715.1</v>
      </c>
      <c r="H267" s="58">
        <f t="shared" si="74"/>
        <v>8223.4</v>
      </c>
    </row>
    <row r="268" spans="1:10" ht="47.25" hidden="1">
      <c r="A268" s="15" t="s">
        <v>304</v>
      </c>
      <c r="B268" s="56" t="s">
        <v>96</v>
      </c>
      <c r="C268" s="56" t="s">
        <v>88</v>
      </c>
      <c r="D268" s="56" t="s">
        <v>302</v>
      </c>
      <c r="E268" s="55">
        <v>200</v>
      </c>
      <c r="F268" s="58"/>
      <c r="G268" s="57"/>
      <c r="H268" s="58"/>
    </row>
    <row r="269" spans="1:10" ht="25.5" hidden="1" customHeight="1">
      <c r="A269" s="15" t="s">
        <v>305</v>
      </c>
      <c r="B269" s="56" t="s">
        <v>96</v>
      </c>
      <c r="C269" s="56" t="s">
        <v>88</v>
      </c>
      <c r="D269" s="56" t="s">
        <v>303</v>
      </c>
      <c r="E269" s="55">
        <v>200</v>
      </c>
      <c r="F269" s="58"/>
      <c r="G269" s="57"/>
      <c r="H269" s="58"/>
    </row>
    <row r="270" spans="1:10" ht="141.75">
      <c r="A270" s="62" t="s">
        <v>267</v>
      </c>
      <c r="B270" s="56" t="s">
        <v>96</v>
      </c>
      <c r="C270" s="56" t="s">
        <v>88</v>
      </c>
      <c r="D270" s="56" t="s">
        <v>268</v>
      </c>
      <c r="E270" s="55">
        <v>100</v>
      </c>
      <c r="F270" s="58">
        <v>7118.6</v>
      </c>
      <c r="G270" s="52">
        <v>7560.3</v>
      </c>
      <c r="H270" s="53">
        <v>8068</v>
      </c>
      <c r="J270" s="43"/>
    </row>
    <row r="271" spans="1:10" ht="82.5" customHeight="1">
      <c r="A271" s="15" t="s">
        <v>269</v>
      </c>
      <c r="B271" s="56" t="s">
        <v>96</v>
      </c>
      <c r="C271" s="56" t="s">
        <v>88</v>
      </c>
      <c r="D271" s="56" t="s">
        <v>268</v>
      </c>
      <c r="E271" s="55">
        <v>200</v>
      </c>
      <c r="F271" s="58">
        <v>519.9</v>
      </c>
      <c r="G271" s="52">
        <v>154.80000000000001</v>
      </c>
      <c r="H271" s="53">
        <v>155.4</v>
      </c>
    </row>
    <row r="272" spans="1:10" ht="46.5" customHeight="1">
      <c r="A272" s="15" t="s">
        <v>350</v>
      </c>
      <c r="B272" s="56" t="s">
        <v>96</v>
      </c>
      <c r="C272" s="56" t="s">
        <v>88</v>
      </c>
      <c r="D272" s="56" t="s">
        <v>268</v>
      </c>
      <c r="E272" s="55">
        <v>800</v>
      </c>
      <c r="F272" s="58">
        <v>0</v>
      </c>
      <c r="G272" s="52">
        <v>0</v>
      </c>
      <c r="H272" s="53">
        <v>0</v>
      </c>
    </row>
    <row r="273" spans="1:8" ht="126" hidden="1">
      <c r="A273" s="29" t="s">
        <v>393</v>
      </c>
      <c r="B273" s="19" t="s">
        <v>96</v>
      </c>
      <c r="C273" s="19" t="s">
        <v>88</v>
      </c>
      <c r="D273" s="21" t="s">
        <v>394</v>
      </c>
      <c r="E273" s="20">
        <v>200</v>
      </c>
      <c r="F273" s="54">
        <v>0</v>
      </c>
      <c r="G273" s="59">
        <v>0</v>
      </c>
      <c r="H273" s="54">
        <v>0</v>
      </c>
    </row>
    <row r="274" spans="1:8" ht="110.25" customHeight="1">
      <c r="A274" s="15" t="s">
        <v>327</v>
      </c>
      <c r="B274" s="56" t="s">
        <v>96</v>
      </c>
      <c r="C274" s="56" t="s">
        <v>88</v>
      </c>
      <c r="D274" s="56" t="s">
        <v>300</v>
      </c>
      <c r="E274" s="55">
        <v>200</v>
      </c>
      <c r="F274" s="58">
        <v>0</v>
      </c>
      <c r="G274" s="52">
        <v>0</v>
      </c>
      <c r="H274" s="53">
        <v>0</v>
      </c>
    </row>
    <row r="275" spans="1:8" ht="110.25" hidden="1" customHeight="1">
      <c r="A275" s="15" t="s">
        <v>301</v>
      </c>
      <c r="B275" s="26" t="s">
        <v>96</v>
      </c>
      <c r="C275" s="26" t="s">
        <v>88</v>
      </c>
      <c r="D275" s="26" t="s">
        <v>300</v>
      </c>
      <c r="E275" s="55">
        <v>200</v>
      </c>
      <c r="F275" s="58">
        <v>0</v>
      </c>
      <c r="G275" s="52">
        <v>0</v>
      </c>
      <c r="H275" s="53">
        <v>0</v>
      </c>
    </row>
    <row r="276" spans="1:8" ht="141" hidden="1" customHeight="1">
      <c r="A276" s="16" t="s">
        <v>357</v>
      </c>
      <c r="B276" s="19" t="s">
        <v>96</v>
      </c>
      <c r="C276" s="19" t="s">
        <v>88</v>
      </c>
      <c r="D276" s="26" t="s">
        <v>300</v>
      </c>
      <c r="E276" s="20">
        <v>500</v>
      </c>
      <c r="F276" s="54">
        <v>0</v>
      </c>
      <c r="G276" s="52">
        <v>0</v>
      </c>
      <c r="H276" s="53">
        <v>0</v>
      </c>
    </row>
    <row r="277" spans="1:8" ht="96" hidden="1" customHeight="1">
      <c r="A277" s="35" t="s">
        <v>455</v>
      </c>
      <c r="B277" s="19" t="s">
        <v>96</v>
      </c>
      <c r="C277" s="19" t="s">
        <v>88</v>
      </c>
      <c r="D277" s="26" t="s">
        <v>456</v>
      </c>
      <c r="E277" s="20">
        <v>500</v>
      </c>
      <c r="F277" s="54"/>
      <c r="G277" s="59">
        <v>0</v>
      </c>
      <c r="H277" s="54">
        <v>0</v>
      </c>
    </row>
    <row r="278" spans="1:8" ht="144.75" hidden="1" customHeight="1">
      <c r="A278" s="14" t="s">
        <v>341</v>
      </c>
      <c r="B278" s="19" t="s">
        <v>96</v>
      </c>
      <c r="C278" s="19" t="s">
        <v>88</v>
      </c>
      <c r="D278" s="26" t="s">
        <v>118</v>
      </c>
      <c r="E278" s="20"/>
      <c r="F278" s="54">
        <f>F279</f>
        <v>0</v>
      </c>
      <c r="G278" s="59">
        <f t="shared" ref="G278:H278" si="75">G279</f>
        <v>0</v>
      </c>
      <c r="H278" s="54">
        <f t="shared" si="75"/>
        <v>0</v>
      </c>
    </row>
    <row r="279" spans="1:8" ht="123" hidden="1" customHeight="1">
      <c r="A279" s="15" t="s">
        <v>70</v>
      </c>
      <c r="B279" s="56" t="s">
        <v>96</v>
      </c>
      <c r="C279" s="56" t="s">
        <v>88</v>
      </c>
      <c r="D279" s="56" t="s">
        <v>71</v>
      </c>
      <c r="E279" s="20"/>
      <c r="F279" s="54">
        <f>F280+F281</f>
        <v>0</v>
      </c>
      <c r="G279" s="54">
        <f t="shared" ref="G279" si="76">G280+G281</f>
        <v>0</v>
      </c>
      <c r="H279" s="54"/>
    </row>
    <row r="280" spans="1:8" ht="0.75" hidden="1" customHeight="1">
      <c r="A280" s="27" t="s">
        <v>22</v>
      </c>
      <c r="B280" s="56" t="s">
        <v>96</v>
      </c>
      <c r="C280" s="56" t="s">
        <v>88</v>
      </c>
      <c r="D280" s="56" t="s">
        <v>310</v>
      </c>
      <c r="E280" s="55">
        <v>500</v>
      </c>
      <c r="F280" s="58"/>
      <c r="G280" s="57"/>
      <c r="H280" s="58"/>
    </row>
    <row r="281" spans="1:8" ht="63" hidden="1">
      <c r="A281" s="40" t="s">
        <v>433</v>
      </c>
      <c r="B281" s="19" t="s">
        <v>96</v>
      </c>
      <c r="C281" s="19" t="s">
        <v>88</v>
      </c>
      <c r="D281" s="21" t="s">
        <v>447</v>
      </c>
      <c r="E281" s="20">
        <v>500</v>
      </c>
      <c r="F281" s="54">
        <v>0</v>
      </c>
      <c r="G281" s="59">
        <v>0</v>
      </c>
      <c r="H281" s="54">
        <v>3000</v>
      </c>
    </row>
    <row r="282" spans="1:8" ht="31.5">
      <c r="A282" s="60" t="s">
        <v>0</v>
      </c>
      <c r="B282" s="56" t="s">
        <v>96</v>
      </c>
      <c r="C282" s="56" t="s">
        <v>90</v>
      </c>
      <c r="D282" s="56"/>
      <c r="E282" s="55"/>
      <c r="F282" s="58">
        <f>F283</f>
        <v>3017.4</v>
      </c>
      <c r="G282" s="57">
        <f t="shared" ref="G282:H283" si="77">G283</f>
        <v>2792.3999999999996</v>
      </c>
      <c r="H282" s="58">
        <f t="shared" si="77"/>
        <v>2765.4</v>
      </c>
    </row>
    <row r="283" spans="1:8" ht="63">
      <c r="A283" s="14" t="s">
        <v>306</v>
      </c>
      <c r="B283" s="56" t="s">
        <v>96</v>
      </c>
      <c r="C283" s="56" t="s">
        <v>90</v>
      </c>
      <c r="D283" s="56" t="s">
        <v>225</v>
      </c>
      <c r="E283" s="55"/>
      <c r="F283" s="58">
        <f>F284</f>
        <v>3017.4</v>
      </c>
      <c r="G283" s="57">
        <f t="shared" si="77"/>
        <v>2792.3999999999996</v>
      </c>
      <c r="H283" s="58">
        <f t="shared" si="77"/>
        <v>2765.4</v>
      </c>
    </row>
    <row r="284" spans="1:8" ht="47.25">
      <c r="A284" s="15" t="s">
        <v>106</v>
      </c>
      <c r="B284" s="56" t="s">
        <v>96</v>
      </c>
      <c r="C284" s="56" t="s">
        <v>90</v>
      </c>
      <c r="D284" s="56" t="s">
        <v>1</v>
      </c>
      <c r="E284" s="55"/>
      <c r="F284" s="58">
        <f>F285+F287+F288+F289+F290</f>
        <v>3017.4</v>
      </c>
      <c r="G284" s="57">
        <f>G285+G287+G288+G289+G290</f>
        <v>2792.3999999999996</v>
      </c>
      <c r="H284" s="58">
        <f>H285+H287+H288+H289+H290</f>
        <v>2765.4</v>
      </c>
    </row>
    <row r="285" spans="1:8" ht="31.5">
      <c r="A285" s="15" t="s">
        <v>121</v>
      </c>
      <c r="B285" s="148" t="s">
        <v>96</v>
      </c>
      <c r="C285" s="148" t="s">
        <v>90</v>
      </c>
      <c r="D285" s="148" t="s">
        <v>3</v>
      </c>
      <c r="E285" s="149">
        <v>100</v>
      </c>
      <c r="F285" s="150">
        <v>1099.3</v>
      </c>
      <c r="G285" s="156">
        <v>1110.2</v>
      </c>
      <c r="H285" s="157">
        <v>1143.5</v>
      </c>
    </row>
    <row r="286" spans="1:8" ht="117" customHeight="1">
      <c r="A286" s="15" t="s">
        <v>2</v>
      </c>
      <c r="B286" s="148"/>
      <c r="C286" s="148"/>
      <c r="D286" s="148"/>
      <c r="E286" s="149"/>
      <c r="F286" s="150"/>
      <c r="G286" s="156"/>
      <c r="H286" s="157"/>
    </row>
    <row r="287" spans="1:8" ht="90" customHeight="1">
      <c r="A287" s="15" t="s">
        <v>254</v>
      </c>
      <c r="B287" s="56" t="s">
        <v>96</v>
      </c>
      <c r="C287" s="56" t="s">
        <v>90</v>
      </c>
      <c r="D287" s="56" t="s">
        <v>3</v>
      </c>
      <c r="E287" s="55">
        <v>200</v>
      </c>
      <c r="F287" s="58">
        <v>60.6</v>
      </c>
      <c r="G287" s="52">
        <v>14.7</v>
      </c>
      <c r="H287" s="53">
        <v>14.7</v>
      </c>
    </row>
    <row r="288" spans="1:8" ht="47.25">
      <c r="A288" s="15" t="s">
        <v>255</v>
      </c>
      <c r="B288" s="56" t="s">
        <v>96</v>
      </c>
      <c r="C288" s="56" t="s">
        <v>90</v>
      </c>
      <c r="D288" s="56" t="s">
        <v>3</v>
      </c>
      <c r="E288" s="55">
        <v>800</v>
      </c>
      <c r="F288" s="58">
        <v>0</v>
      </c>
      <c r="G288" s="52">
        <v>0</v>
      </c>
      <c r="H288" s="53">
        <v>0</v>
      </c>
    </row>
    <row r="289" spans="1:8" ht="167.25" customHeight="1">
      <c r="A289" s="15" t="s">
        <v>4</v>
      </c>
      <c r="B289" s="56" t="s">
        <v>96</v>
      </c>
      <c r="C289" s="56" t="s">
        <v>90</v>
      </c>
      <c r="D289" s="56" t="s">
        <v>5</v>
      </c>
      <c r="E289" s="55">
        <v>100</v>
      </c>
      <c r="F289" s="58">
        <v>1450.9</v>
      </c>
      <c r="G289" s="52">
        <v>1511.8</v>
      </c>
      <c r="H289" s="53">
        <v>1572.2</v>
      </c>
    </row>
    <row r="290" spans="1:8" ht="83.25" customHeight="1">
      <c r="A290" s="15" t="s">
        <v>6</v>
      </c>
      <c r="B290" s="56" t="s">
        <v>96</v>
      </c>
      <c r="C290" s="56" t="s">
        <v>90</v>
      </c>
      <c r="D290" s="56" t="s">
        <v>5</v>
      </c>
      <c r="E290" s="55">
        <v>200</v>
      </c>
      <c r="F290" s="58">
        <v>406.6</v>
      </c>
      <c r="G290" s="52">
        <v>155.69999999999999</v>
      </c>
      <c r="H290" s="53">
        <v>35</v>
      </c>
    </row>
    <row r="291" spans="1:8" ht="15.75">
      <c r="A291" s="62" t="s">
        <v>7</v>
      </c>
      <c r="B291" s="56">
        <v>10</v>
      </c>
      <c r="C291" s="56"/>
      <c r="D291" s="56"/>
      <c r="E291" s="55"/>
      <c r="F291" s="58">
        <f>F292+F296+F306+F337</f>
        <v>8909.8000000000011</v>
      </c>
      <c r="G291" s="57">
        <f>G292+G296+G306+G337</f>
        <v>10814.683999999999</v>
      </c>
      <c r="H291" s="58">
        <f>H292+H296+H306+H337</f>
        <v>11228.212</v>
      </c>
    </row>
    <row r="292" spans="1:8" ht="15.75">
      <c r="A292" s="62" t="s">
        <v>8</v>
      </c>
      <c r="B292" s="56">
        <v>10</v>
      </c>
      <c r="C292" s="56" t="s">
        <v>88</v>
      </c>
      <c r="D292" s="56"/>
      <c r="E292" s="55"/>
      <c r="F292" s="58">
        <f>F293</f>
        <v>4116</v>
      </c>
      <c r="G292" s="57">
        <f t="shared" ref="G292:H292" si="78">G293</f>
        <v>4281</v>
      </c>
      <c r="H292" s="58">
        <f t="shared" si="78"/>
        <v>4452</v>
      </c>
    </row>
    <row r="293" spans="1:8" ht="72" customHeight="1">
      <c r="A293" s="18" t="s">
        <v>340</v>
      </c>
      <c r="B293" s="56">
        <v>10</v>
      </c>
      <c r="C293" s="56" t="s">
        <v>88</v>
      </c>
      <c r="D293" s="56" t="s">
        <v>105</v>
      </c>
      <c r="E293" s="55"/>
      <c r="F293" s="58">
        <f>F294</f>
        <v>4116</v>
      </c>
      <c r="G293" s="57">
        <f t="shared" ref="G293:H294" si="79">G294</f>
        <v>4281</v>
      </c>
      <c r="H293" s="58">
        <f t="shared" si="79"/>
        <v>4452</v>
      </c>
    </row>
    <row r="294" spans="1:8" ht="35.25" customHeight="1">
      <c r="A294" s="15" t="s">
        <v>9</v>
      </c>
      <c r="B294" s="56">
        <v>10</v>
      </c>
      <c r="C294" s="56" t="s">
        <v>88</v>
      </c>
      <c r="D294" s="56" t="s">
        <v>10</v>
      </c>
      <c r="E294" s="55"/>
      <c r="F294" s="58">
        <f>F295</f>
        <v>4116</v>
      </c>
      <c r="G294" s="57">
        <f t="shared" si="79"/>
        <v>4281</v>
      </c>
      <c r="H294" s="58">
        <f t="shared" si="79"/>
        <v>4452</v>
      </c>
    </row>
    <row r="295" spans="1:8" ht="81.75" customHeight="1">
      <c r="A295" s="15" t="s">
        <v>11</v>
      </c>
      <c r="B295" s="56">
        <v>10</v>
      </c>
      <c r="C295" s="56" t="s">
        <v>88</v>
      </c>
      <c r="D295" s="56" t="s">
        <v>12</v>
      </c>
      <c r="E295" s="55">
        <v>300</v>
      </c>
      <c r="F295" s="54">
        <v>4116</v>
      </c>
      <c r="G295" s="52">
        <v>4281</v>
      </c>
      <c r="H295" s="53">
        <v>4452</v>
      </c>
    </row>
    <row r="296" spans="1:8" ht="15.75">
      <c r="A296" s="62" t="s">
        <v>13</v>
      </c>
      <c r="B296" s="56">
        <v>10</v>
      </c>
      <c r="C296" s="56" t="s">
        <v>89</v>
      </c>
      <c r="D296" s="56"/>
      <c r="E296" s="55"/>
      <c r="F296" s="58">
        <f>F297</f>
        <v>200</v>
      </c>
      <c r="G296" s="57">
        <f t="shared" ref="G296:H297" si="80">G297</f>
        <v>200</v>
      </c>
      <c r="H296" s="58">
        <f t="shared" si="80"/>
        <v>200</v>
      </c>
    </row>
    <row r="297" spans="1:8" ht="55.5" customHeight="1">
      <c r="A297" s="14" t="s">
        <v>351</v>
      </c>
      <c r="B297" s="56">
        <v>10</v>
      </c>
      <c r="C297" s="56" t="s">
        <v>89</v>
      </c>
      <c r="D297" s="56" t="s">
        <v>162</v>
      </c>
      <c r="E297" s="55"/>
      <c r="F297" s="58">
        <f>F298</f>
        <v>200</v>
      </c>
      <c r="G297" s="126">
        <f t="shared" si="80"/>
        <v>200</v>
      </c>
      <c r="H297" s="126">
        <f t="shared" si="80"/>
        <v>200</v>
      </c>
    </row>
    <row r="298" spans="1:8" ht="40.5" customHeight="1">
      <c r="A298" s="15" t="s">
        <v>14</v>
      </c>
      <c r="B298" s="56">
        <v>10</v>
      </c>
      <c r="C298" s="56" t="s">
        <v>89</v>
      </c>
      <c r="D298" s="125" t="s">
        <v>512</v>
      </c>
      <c r="E298" s="55"/>
      <c r="F298" s="58">
        <f>F300+F301</f>
        <v>200</v>
      </c>
      <c r="G298" s="57">
        <f t="shared" ref="G298:H298" si="81">G300+G301</f>
        <v>200</v>
      </c>
      <c r="H298" s="58">
        <f t="shared" si="81"/>
        <v>200</v>
      </c>
    </row>
    <row r="299" spans="1:8" ht="94.5" hidden="1" customHeight="1">
      <c r="A299" s="15" t="s">
        <v>15</v>
      </c>
      <c r="B299" s="56">
        <v>10</v>
      </c>
      <c r="C299" s="56" t="s">
        <v>89</v>
      </c>
      <c r="D299" s="56" t="s">
        <v>307</v>
      </c>
      <c r="E299" s="55">
        <v>300</v>
      </c>
      <c r="F299" s="58">
        <v>0</v>
      </c>
      <c r="G299" s="52">
        <v>0</v>
      </c>
      <c r="H299" s="53">
        <v>0</v>
      </c>
    </row>
    <row r="300" spans="1:8" ht="131.25" customHeight="1">
      <c r="A300" s="29" t="s">
        <v>413</v>
      </c>
      <c r="B300" s="56">
        <v>10</v>
      </c>
      <c r="C300" s="56" t="s">
        <v>89</v>
      </c>
      <c r="D300" s="125" t="s">
        <v>513</v>
      </c>
      <c r="E300" s="55">
        <v>300</v>
      </c>
      <c r="F300" s="54"/>
      <c r="G300" s="52"/>
      <c r="H300" s="53"/>
    </row>
    <row r="301" spans="1:8" ht="85.5" customHeight="1">
      <c r="A301" s="15" t="s">
        <v>358</v>
      </c>
      <c r="B301" s="56">
        <v>10</v>
      </c>
      <c r="C301" s="56" t="s">
        <v>89</v>
      </c>
      <c r="D301" s="125" t="s">
        <v>514</v>
      </c>
      <c r="E301" s="55">
        <v>300</v>
      </c>
      <c r="F301" s="58">
        <v>200</v>
      </c>
      <c r="G301" s="52">
        <v>200</v>
      </c>
      <c r="H301" s="53">
        <v>200</v>
      </c>
    </row>
    <row r="302" spans="1:8" ht="0.75" customHeight="1">
      <c r="A302" s="15" t="s">
        <v>25</v>
      </c>
      <c r="B302" s="56">
        <v>10</v>
      </c>
      <c r="C302" s="56" t="s">
        <v>89</v>
      </c>
      <c r="D302" s="56" t="s">
        <v>26</v>
      </c>
      <c r="E302" s="55">
        <v>300</v>
      </c>
      <c r="F302" s="54">
        <v>0</v>
      </c>
      <c r="G302" s="52">
        <v>0</v>
      </c>
      <c r="H302" s="53">
        <v>0</v>
      </c>
    </row>
    <row r="303" spans="1:8" ht="63" hidden="1" customHeight="1">
      <c r="A303" s="25" t="s">
        <v>224</v>
      </c>
      <c r="B303" s="56">
        <v>10</v>
      </c>
      <c r="C303" s="56" t="s">
        <v>89</v>
      </c>
      <c r="D303" s="56" t="s">
        <v>225</v>
      </c>
      <c r="E303" s="55"/>
      <c r="F303" s="58">
        <f>F304</f>
        <v>0</v>
      </c>
      <c r="G303" s="57">
        <f t="shared" ref="G303:H304" si="82">G304</f>
        <v>0</v>
      </c>
      <c r="H303" s="58">
        <f t="shared" si="82"/>
        <v>0</v>
      </c>
    </row>
    <row r="304" spans="1:8" ht="47.25" hidden="1" customHeight="1">
      <c r="A304" s="15" t="s">
        <v>157</v>
      </c>
      <c r="B304" s="56">
        <v>10</v>
      </c>
      <c r="C304" s="56" t="s">
        <v>89</v>
      </c>
      <c r="D304" s="56" t="s">
        <v>1</v>
      </c>
      <c r="E304" s="55"/>
      <c r="F304" s="58">
        <f>F305</f>
        <v>0</v>
      </c>
      <c r="G304" s="57">
        <f t="shared" si="82"/>
        <v>0</v>
      </c>
      <c r="H304" s="58">
        <f t="shared" si="82"/>
        <v>0</v>
      </c>
    </row>
    <row r="305" spans="1:8" ht="0.75" customHeight="1">
      <c r="A305" s="15" t="s">
        <v>33</v>
      </c>
      <c r="B305" s="56">
        <v>10</v>
      </c>
      <c r="C305" s="56" t="s">
        <v>89</v>
      </c>
      <c r="D305" s="56" t="s">
        <v>34</v>
      </c>
      <c r="E305" s="55">
        <v>200</v>
      </c>
      <c r="F305" s="58">
        <v>0</v>
      </c>
      <c r="G305" s="52"/>
      <c r="H305" s="53"/>
    </row>
    <row r="306" spans="1:8" ht="15.75">
      <c r="A306" s="62" t="s">
        <v>35</v>
      </c>
      <c r="B306" s="56">
        <v>10</v>
      </c>
      <c r="C306" s="56" t="s">
        <v>90</v>
      </c>
      <c r="D306" s="56"/>
      <c r="E306" s="55"/>
      <c r="F306" s="58">
        <f>F307+F312</f>
        <v>4311.6000000000004</v>
      </c>
      <c r="G306" s="57">
        <f t="shared" ref="G306:H306" si="83">G307+G312</f>
        <v>6054.7839999999997</v>
      </c>
      <c r="H306" s="58">
        <f t="shared" si="83"/>
        <v>6297.3119999999999</v>
      </c>
    </row>
    <row r="307" spans="1:8" ht="94.5">
      <c r="A307" s="15" t="s">
        <v>27</v>
      </c>
      <c r="B307" s="56">
        <v>10</v>
      </c>
      <c r="C307" s="56" t="s">
        <v>90</v>
      </c>
      <c r="D307" s="56" t="s">
        <v>28</v>
      </c>
      <c r="E307" s="55"/>
      <c r="F307" s="58">
        <f>F308</f>
        <v>453.6</v>
      </c>
      <c r="G307" s="57">
        <f t="shared" ref="G307:H308" si="84">G308</f>
        <v>957.78400000000011</v>
      </c>
      <c r="H307" s="58">
        <f t="shared" si="84"/>
        <v>963.61200000000008</v>
      </c>
    </row>
    <row r="308" spans="1:8" ht="78.75">
      <c r="A308" s="15" t="s">
        <v>29</v>
      </c>
      <c r="B308" s="56">
        <v>10</v>
      </c>
      <c r="C308" s="56" t="s">
        <v>90</v>
      </c>
      <c r="D308" s="56" t="s">
        <v>30</v>
      </c>
      <c r="E308" s="55"/>
      <c r="F308" s="58">
        <f>F309</f>
        <v>453.6</v>
      </c>
      <c r="G308" s="57">
        <f t="shared" si="84"/>
        <v>957.78400000000011</v>
      </c>
      <c r="H308" s="58">
        <f t="shared" si="84"/>
        <v>963.61200000000008</v>
      </c>
    </row>
    <row r="309" spans="1:8" ht="31.5">
      <c r="A309" s="15" t="s">
        <v>31</v>
      </c>
      <c r="B309" s="56">
        <v>10</v>
      </c>
      <c r="C309" s="56" t="s">
        <v>90</v>
      </c>
      <c r="D309" s="56" t="s">
        <v>32</v>
      </c>
      <c r="E309" s="55"/>
      <c r="F309" s="58">
        <f>F310+F311</f>
        <v>453.6</v>
      </c>
      <c r="G309" s="57">
        <f t="shared" ref="G309:H309" si="85">G310+G311</f>
        <v>957.78400000000011</v>
      </c>
      <c r="H309" s="58">
        <f t="shared" si="85"/>
        <v>963.61200000000008</v>
      </c>
    </row>
    <row r="310" spans="1:8" ht="63">
      <c r="A310" s="29" t="s">
        <v>395</v>
      </c>
      <c r="B310" s="56">
        <v>10</v>
      </c>
      <c r="C310" s="56" t="s">
        <v>90</v>
      </c>
      <c r="D310" s="56" t="s">
        <v>308</v>
      </c>
      <c r="E310" s="55">
        <v>300</v>
      </c>
      <c r="F310" s="54">
        <v>304.8</v>
      </c>
      <c r="G310" s="59">
        <v>808.98400000000004</v>
      </c>
      <c r="H310" s="54">
        <v>814.81200000000001</v>
      </c>
    </row>
    <row r="311" spans="1:8" ht="78.75">
      <c r="A311" s="29" t="s">
        <v>396</v>
      </c>
      <c r="B311" s="56">
        <v>10</v>
      </c>
      <c r="C311" s="56" t="s">
        <v>90</v>
      </c>
      <c r="D311" s="56" t="s">
        <v>309</v>
      </c>
      <c r="E311" s="55">
        <v>300</v>
      </c>
      <c r="F311" s="58">
        <v>148.80000000000001</v>
      </c>
      <c r="G311" s="52">
        <v>148.80000000000001</v>
      </c>
      <c r="H311" s="53">
        <v>148.80000000000001</v>
      </c>
    </row>
    <row r="312" spans="1:8" ht="63">
      <c r="A312" s="29" t="s">
        <v>397</v>
      </c>
      <c r="B312" s="56">
        <v>10</v>
      </c>
      <c r="C312" s="56" t="s">
        <v>90</v>
      </c>
      <c r="D312" s="56" t="s">
        <v>132</v>
      </c>
      <c r="E312" s="55"/>
      <c r="F312" s="58">
        <f>F313+F316</f>
        <v>3858</v>
      </c>
      <c r="G312" s="57">
        <f t="shared" ref="G312:H312" si="86">G313+G316</f>
        <v>5097</v>
      </c>
      <c r="H312" s="58">
        <f t="shared" si="86"/>
        <v>5333.7</v>
      </c>
    </row>
    <row r="313" spans="1:8" ht="39" customHeight="1">
      <c r="A313" s="15" t="s">
        <v>190</v>
      </c>
      <c r="B313" s="56">
        <v>10</v>
      </c>
      <c r="C313" s="56" t="s">
        <v>90</v>
      </c>
      <c r="D313" s="56" t="s">
        <v>134</v>
      </c>
      <c r="E313" s="55"/>
      <c r="F313" s="58">
        <f>F314</f>
        <v>145</v>
      </c>
      <c r="G313" s="57">
        <f t="shared" ref="G313:H314" si="87">G314</f>
        <v>145</v>
      </c>
      <c r="H313" s="58">
        <f t="shared" si="87"/>
        <v>145</v>
      </c>
    </row>
    <row r="314" spans="1:8" ht="33.75" customHeight="1">
      <c r="A314" s="62" t="s">
        <v>202</v>
      </c>
      <c r="B314" s="56">
        <v>10</v>
      </c>
      <c r="C314" s="56" t="s">
        <v>90</v>
      </c>
      <c r="D314" s="56" t="s">
        <v>192</v>
      </c>
      <c r="E314" s="55"/>
      <c r="F314" s="58">
        <f>F315</f>
        <v>145</v>
      </c>
      <c r="G314" s="57">
        <f t="shared" si="87"/>
        <v>145</v>
      </c>
      <c r="H314" s="58">
        <f t="shared" si="87"/>
        <v>145</v>
      </c>
    </row>
    <row r="315" spans="1:8" ht="173.25">
      <c r="A315" s="15" t="s">
        <v>36</v>
      </c>
      <c r="B315" s="56">
        <v>10</v>
      </c>
      <c r="C315" s="56" t="s">
        <v>90</v>
      </c>
      <c r="D315" s="56" t="s">
        <v>366</v>
      </c>
      <c r="E315" s="55">
        <v>300</v>
      </c>
      <c r="F315" s="54">
        <v>145</v>
      </c>
      <c r="G315" s="52">
        <v>145</v>
      </c>
      <c r="H315" s="53">
        <v>145</v>
      </c>
    </row>
    <row r="316" spans="1:8" ht="47.25">
      <c r="A316" s="15" t="s">
        <v>133</v>
      </c>
      <c r="B316" s="56">
        <v>10</v>
      </c>
      <c r="C316" s="56" t="s">
        <v>90</v>
      </c>
      <c r="D316" s="56" t="s">
        <v>37</v>
      </c>
      <c r="E316" s="55"/>
      <c r="F316" s="58">
        <f>F317+F319</f>
        <v>3713</v>
      </c>
      <c r="G316" s="57">
        <f t="shared" ref="G316:H316" si="88">G317+G319+G329+G331</f>
        <v>4952</v>
      </c>
      <c r="H316" s="58">
        <f t="shared" si="88"/>
        <v>5188.7</v>
      </c>
    </row>
    <row r="317" spans="1:8" ht="103.5" customHeight="1">
      <c r="A317" s="15" t="s">
        <v>38</v>
      </c>
      <c r="B317" s="56">
        <v>10</v>
      </c>
      <c r="C317" s="56" t="s">
        <v>90</v>
      </c>
      <c r="D317" s="56" t="s">
        <v>39</v>
      </c>
      <c r="E317" s="55"/>
      <c r="F317" s="58">
        <f>F318</f>
        <v>323.60000000000002</v>
      </c>
      <c r="G317" s="57">
        <f t="shared" ref="G317:H317" si="89">G318</f>
        <v>356</v>
      </c>
      <c r="H317" s="58">
        <f t="shared" si="89"/>
        <v>356</v>
      </c>
    </row>
    <row r="318" spans="1:8" ht="102" customHeight="1">
      <c r="A318" s="15" t="s">
        <v>518</v>
      </c>
      <c r="B318" s="56">
        <v>10</v>
      </c>
      <c r="C318" s="56" t="s">
        <v>90</v>
      </c>
      <c r="D318" s="56" t="s">
        <v>40</v>
      </c>
      <c r="E318" s="55">
        <v>300</v>
      </c>
      <c r="F318" s="54">
        <v>323.60000000000002</v>
      </c>
      <c r="G318" s="52">
        <v>356</v>
      </c>
      <c r="H318" s="53">
        <v>356</v>
      </c>
    </row>
    <row r="319" spans="1:8" ht="126" customHeight="1">
      <c r="A319" s="82" t="s">
        <v>444</v>
      </c>
      <c r="B319" s="56">
        <v>10</v>
      </c>
      <c r="C319" s="56" t="s">
        <v>90</v>
      </c>
      <c r="D319" s="56" t="s">
        <v>41</v>
      </c>
      <c r="E319" s="55"/>
      <c r="F319" s="54">
        <f>F320+F330+F332</f>
        <v>3389.4</v>
      </c>
      <c r="G319" s="59">
        <f t="shared" ref="G319:H319" si="90">G320</f>
        <v>1223.3</v>
      </c>
      <c r="H319" s="54">
        <f t="shared" si="90"/>
        <v>1272.2</v>
      </c>
    </row>
    <row r="320" spans="1:8" ht="84.75" customHeight="1">
      <c r="A320" s="17" t="s">
        <v>42</v>
      </c>
      <c r="B320" s="56">
        <v>10</v>
      </c>
      <c r="C320" s="56" t="s">
        <v>90</v>
      </c>
      <c r="D320" s="21" t="s">
        <v>369</v>
      </c>
      <c r="E320" s="55">
        <v>300</v>
      </c>
      <c r="F320" s="54">
        <v>744.1</v>
      </c>
      <c r="G320" s="59">
        <v>1223.3</v>
      </c>
      <c r="H320" s="54">
        <v>1272.2</v>
      </c>
    </row>
    <row r="321" spans="1:8" ht="78.75" hidden="1" customHeight="1">
      <c r="A321" s="15" t="s">
        <v>43</v>
      </c>
      <c r="B321" s="56">
        <v>10</v>
      </c>
      <c r="C321" s="56" t="s">
        <v>90</v>
      </c>
      <c r="D321" s="56" t="s">
        <v>44</v>
      </c>
      <c r="E321" s="55"/>
      <c r="F321" s="54">
        <f>F322</f>
        <v>1256</v>
      </c>
      <c r="G321" s="59">
        <f t="shared" ref="G321:H321" si="91">G322</f>
        <v>715</v>
      </c>
      <c r="H321" s="54">
        <f t="shared" si="91"/>
        <v>715</v>
      </c>
    </row>
    <row r="322" spans="1:8" ht="78.75" hidden="1" customHeight="1">
      <c r="A322" s="17" t="s">
        <v>45</v>
      </c>
      <c r="B322" s="56">
        <v>10</v>
      </c>
      <c r="C322" s="56" t="s">
        <v>90</v>
      </c>
      <c r="D322" s="56" t="s">
        <v>46</v>
      </c>
      <c r="E322" s="55">
        <v>300</v>
      </c>
      <c r="F322" s="54">
        <v>1256</v>
      </c>
      <c r="G322" s="59">
        <v>715</v>
      </c>
      <c r="H322" s="54">
        <v>715</v>
      </c>
    </row>
    <row r="323" spans="1:8" ht="78.75" hidden="1" customHeight="1">
      <c r="A323" s="15" t="s">
        <v>47</v>
      </c>
      <c r="B323" s="56">
        <v>10</v>
      </c>
      <c r="C323" s="56" t="s">
        <v>90</v>
      </c>
      <c r="D323" s="56" t="s">
        <v>48</v>
      </c>
      <c r="E323" s="55"/>
      <c r="F323" s="54">
        <f>F324</f>
        <v>1358</v>
      </c>
      <c r="G323" s="59">
        <f t="shared" ref="G323:H323" si="92">G324</f>
        <v>1260</v>
      </c>
      <c r="H323" s="54">
        <f t="shared" si="92"/>
        <v>1200</v>
      </c>
    </row>
    <row r="324" spans="1:8" ht="78.75" hidden="1" customHeight="1">
      <c r="A324" s="17" t="s">
        <v>352</v>
      </c>
      <c r="B324" s="56">
        <v>10</v>
      </c>
      <c r="C324" s="56" t="s">
        <v>90</v>
      </c>
      <c r="D324" s="56" t="s">
        <v>49</v>
      </c>
      <c r="E324" s="55">
        <v>300</v>
      </c>
      <c r="F324" s="54">
        <v>1358</v>
      </c>
      <c r="G324" s="59">
        <v>1260</v>
      </c>
      <c r="H324" s="54">
        <v>1200</v>
      </c>
    </row>
    <row r="325" spans="1:8" ht="94.5" hidden="1" customHeight="1">
      <c r="A325" s="15" t="s">
        <v>322</v>
      </c>
      <c r="B325" s="56">
        <v>10</v>
      </c>
      <c r="C325" s="56" t="s">
        <v>90</v>
      </c>
      <c r="D325" s="56" t="s">
        <v>321</v>
      </c>
      <c r="E325" s="55"/>
      <c r="F325" s="54">
        <f>F326</f>
        <v>0</v>
      </c>
      <c r="G325" s="59">
        <f t="shared" ref="G325:H325" si="93">G326</f>
        <v>0</v>
      </c>
      <c r="H325" s="54">
        <f t="shared" si="93"/>
        <v>0</v>
      </c>
    </row>
    <row r="326" spans="1:8" ht="141.75" hidden="1" customHeight="1">
      <c r="A326" s="17" t="s">
        <v>51</v>
      </c>
      <c r="B326" s="56">
        <v>10</v>
      </c>
      <c r="C326" s="56" t="s">
        <v>90</v>
      </c>
      <c r="D326" s="56" t="s">
        <v>50</v>
      </c>
      <c r="E326" s="55">
        <v>300</v>
      </c>
      <c r="F326" s="54">
        <v>0</v>
      </c>
      <c r="G326" s="59">
        <v>0</v>
      </c>
      <c r="H326" s="54">
        <v>0</v>
      </c>
    </row>
    <row r="327" spans="1:8" ht="78.75" hidden="1">
      <c r="A327" s="15" t="s">
        <v>52</v>
      </c>
      <c r="B327" s="56">
        <v>10</v>
      </c>
      <c r="C327" s="56" t="s">
        <v>90</v>
      </c>
      <c r="D327" s="56" t="s">
        <v>53</v>
      </c>
      <c r="E327" s="55"/>
      <c r="F327" s="54">
        <f>F328</f>
        <v>0</v>
      </c>
      <c r="G327" s="59">
        <f t="shared" ref="G327:H327" si="94">G328</f>
        <v>0</v>
      </c>
      <c r="H327" s="54">
        <f t="shared" si="94"/>
        <v>0</v>
      </c>
    </row>
    <row r="328" spans="1:8" ht="78.75" hidden="1">
      <c r="A328" s="17" t="s">
        <v>54</v>
      </c>
      <c r="B328" s="56">
        <v>10</v>
      </c>
      <c r="C328" s="56" t="s">
        <v>90</v>
      </c>
      <c r="D328" s="56" t="s">
        <v>55</v>
      </c>
      <c r="E328" s="55">
        <v>300</v>
      </c>
      <c r="F328" s="54">
        <v>0</v>
      </c>
      <c r="G328" s="59">
        <v>0</v>
      </c>
      <c r="H328" s="54">
        <v>0</v>
      </c>
    </row>
    <row r="329" spans="1:8" ht="0.75" customHeight="1">
      <c r="A329" s="29" t="s">
        <v>47</v>
      </c>
      <c r="B329" s="56">
        <v>10</v>
      </c>
      <c r="C329" s="56" t="s">
        <v>90</v>
      </c>
      <c r="D329" s="21" t="s">
        <v>48</v>
      </c>
      <c r="E329" s="55"/>
      <c r="F329" s="54">
        <f>F330</f>
        <v>2040.2</v>
      </c>
      <c r="G329" s="59">
        <f t="shared" ref="G329:H329" si="95">G330</f>
        <v>2371.4</v>
      </c>
      <c r="H329" s="54">
        <f t="shared" si="95"/>
        <v>2206.6999999999998</v>
      </c>
    </row>
    <row r="330" spans="1:8" ht="78" customHeight="1">
      <c r="A330" s="29" t="s">
        <v>363</v>
      </c>
      <c r="B330" s="56">
        <v>10</v>
      </c>
      <c r="C330" s="56" t="s">
        <v>90</v>
      </c>
      <c r="D330" s="21" t="s">
        <v>445</v>
      </c>
      <c r="E330" s="55">
        <v>300</v>
      </c>
      <c r="F330" s="54">
        <v>2040.2</v>
      </c>
      <c r="G330" s="59">
        <v>2371.4</v>
      </c>
      <c r="H330" s="54">
        <v>2206.6999999999998</v>
      </c>
    </row>
    <row r="331" spans="1:8" ht="70.5" hidden="1" customHeight="1">
      <c r="A331" s="16" t="s">
        <v>43</v>
      </c>
      <c r="B331" s="56">
        <v>10</v>
      </c>
      <c r="C331" s="56" t="s">
        <v>90</v>
      </c>
      <c r="D331" s="21" t="s">
        <v>44</v>
      </c>
      <c r="E331" s="55"/>
      <c r="F331" s="54">
        <f>F332</f>
        <v>605.1</v>
      </c>
      <c r="G331" s="59">
        <f t="shared" ref="G331:H331" si="96">G332</f>
        <v>1001.3</v>
      </c>
      <c r="H331" s="54">
        <f t="shared" si="96"/>
        <v>1353.8</v>
      </c>
    </row>
    <row r="332" spans="1:8" ht="78.75">
      <c r="A332" s="16" t="s">
        <v>45</v>
      </c>
      <c r="B332" s="56">
        <v>10</v>
      </c>
      <c r="C332" s="56" t="s">
        <v>90</v>
      </c>
      <c r="D332" s="21" t="s">
        <v>446</v>
      </c>
      <c r="E332" s="55">
        <v>300</v>
      </c>
      <c r="F332" s="54">
        <v>605.1</v>
      </c>
      <c r="G332" s="59">
        <v>1001.3</v>
      </c>
      <c r="H332" s="54">
        <v>1353.8</v>
      </c>
    </row>
    <row r="333" spans="1:8" ht="141.75" hidden="1">
      <c r="A333" s="29" t="s">
        <v>364</v>
      </c>
      <c r="B333" s="56">
        <v>10</v>
      </c>
      <c r="C333" s="56" t="s">
        <v>90</v>
      </c>
      <c r="D333" s="21" t="s">
        <v>321</v>
      </c>
      <c r="E333" s="55"/>
      <c r="F333" s="54">
        <f>F334</f>
        <v>0</v>
      </c>
      <c r="G333" s="59">
        <f t="shared" ref="G333:H333" si="97">G334</f>
        <v>0</v>
      </c>
      <c r="H333" s="54">
        <f t="shared" si="97"/>
        <v>0</v>
      </c>
    </row>
    <row r="334" spans="1:8" ht="141.75" hidden="1">
      <c r="A334" s="29" t="s">
        <v>51</v>
      </c>
      <c r="B334" s="56">
        <v>10</v>
      </c>
      <c r="C334" s="56" t="s">
        <v>90</v>
      </c>
      <c r="D334" s="21" t="s">
        <v>50</v>
      </c>
      <c r="E334" s="55">
        <v>300</v>
      </c>
      <c r="F334" s="54"/>
      <c r="G334" s="59"/>
      <c r="H334" s="54"/>
    </row>
    <row r="335" spans="1:8" ht="78.75" hidden="1">
      <c r="A335" s="29" t="s">
        <v>52</v>
      </c>
      <c r="B335" s="56">
        <v>10</v>
      </c>
      <c r="C335" s="56" t="s">
        <v>90</v>
      </c>
      <c r="D335" s="21" t="s">
        <v>53</v>
      </c>
      <c r="E335" s="55"/>
      <c r="F335" s="58">
        <f>F336</f>
        <v>0</v>
      </c>
      <c r="G335" s="57">
        <f t="shared" ref="G335:H335" si="98">G336</f>
        <v>0</v>
      </c>
      <c r="H335" s="58">
        <f t="shared" si="98"/>
        <v>0</v>
      </c>
    </row>
    <row r="336" spans="1:8" ht="78.75" hidden="1">
      <c r="A336" s="29" t="s">
        <v>54</v>
      </c>
      <c r="B336" s="56">
        <v>10</v>
      </c>
      <c r="C336" s="56" t="s">
        <v>90</v>
      </c>
      <c r="D336" s="21" t="s">
        <v>365</v>
      </c>
      <c r="E336" s="55">
        <v>300</v>
      </c>
      <c r="F336" s="58">
        <v>0</v>
      </c>
      <c r="G336" s="52">
        <v>0</v>
      </c>
      <c r="H336" s="53">
        <v>0</v>
      </c>
    </row>
    <row r="337" spans="1:9" ht="31.5">
      <c r="A337" s="62" t="s">
        <v>56</v>
      </c>
      <c r="B337" s="56">
        <v>10</v>
      </c>
      <c r="C337" s="56" t="s">
        <v>91</v>
      </c>
      <c r="D337" s="56"/>
      <c r="E337" s="55"/>
      <c r="F337" s="58">
        <f>F338</f>
        <v>282.2</v>
      </c>
      <c r="G337" s="57">
        <f t="shared" ref="G337:H337" si="99">G338</f>
        <v>278.89999999999998</v>
      </c>
      <c r="H337" s="58">
        <f t="shared" si="99"/>
        <v>278.89999999999998</v>
      </c>
    </row>
    <row r="338" spans="1:9" ht="63">
      <c r="A338" s="14" t="s">
        <v>340</v>
      </c>
      <c r="B338" s="56">
        <v>10</v>
      </c>
      <c r="C338" s="56" t="s">
        <v>91</v>
      </c>
      <c r="D338" s="56" t="s">
        <v>105</v>
      </c>
      <c r="E338" s="55"/>
      <c r="F338" s="58">
        <f>F339+F342</f>
        <v>282.2</v>
      </c>
      <c r="G338" s="57">
        <f t="shared" ref="G338:H338" si="100">G339+G342</f>
        <v>278.89999999999998</v>
      </c>
      <c r="H338" s="58">
        <f t="shared" si="100"/>
        <v>278.89999999999998</v>
      </c>
    </row>
    <row r="339" spans="1:9" ht="47.25">
      <c r="A339" s="15" t="s">
        <v>106</v>
      </c>
      <c r="B339" s="56">
        <v>10</v>
      </c>
      <c r="C339" s="56" t="s">
        <v>91</v>
      </c>
      <c r="D339" s="56" t="s">
        <v>107</v>
      </c>
      <c r="E339" s="55"/>
      <c r="F339" s="58">
        <f>F340</f>
        <v>278.89999999999998</v>
      </c>
      <c r="G339" s="57">
        <f>G340</f>
        <v>278.89999999999998</v>
      </c>
      <c r="H339" s="58">
        <f>H340</f>
        <v>278.89999999999998</v>
      </c>
    </row>
    <row r="340" spans="1:9" ht="78.75">
      <c r="A340" s="62" t="s">
        <v>57</v>
      </c>
      <c r="B340" s="56">
        <v>10</v>
      </c>
      <c r="C340" s="56" t="s">
        <v>91</v>
      </c>
      <c r="D340" s="56" t="s">
        <v>149</v>
      </c>
      <c r="E340" s="55">
        <v>600</v>
      </c>
      <c r="F340" s="58">
        <v>278.89999999999998</v>
      </c>
      <c r="G340" s="52">
        <v>278.89999999999998</v>
      </c>
      <c r="H340" s="53">
        <v>278.89999999999998</v>
      </c>
    </row>
    <row r="341" spans="1:9" ht="78.75">
      <c r="A341" s="29" t="s">
        <v>489</v>
      </c>
      <c r="B341" s="118">
        <v>10</v>
      </c>
      <c r="C341" s="118" t="s">
        <v>91</v>
      </c>
      <c r="D341" s="122" t="s">
        <v>488</v>
      </c>
      <c r="E341" s="117"/>
      <c r="F341" s="119">
        <f>F342</f>
        <v>3.3</v>
      </c>
      <c r="G341" s="115"/>
      <c r="H341" s="116"/>
    </row>
    <row r="342" spans="1:9" ht="63">
      <c r="A342" s="16" t="s">
        <v>326</v>
      </c>
      <c r="B342" s="56" t="s">
        <v>325</v>
      </c>
      <c r="C342" s="56" t="s">
        <v>91</v>
      </c>
      <c r="D342" s="21" t="s">
        <v>511</v>
      </c>
      <c r="E342" s="55">
        <v>600</v>
      </c>
      <c r="F342" s="58">
        <v>3.3</v>
      </c>
      <c r="G342" s="52">
        <v>0</v>
      </c>
      <c r="H342" s="53">
        <v>0</v>
      </c>
      <c r="I342" s="83"/>
    </row>
    <row r="343" spans="1:9" ht="15.75">
      <c r="A343" s="62" t="s">
        <v>58</v>
      </c>
      <c r="B343" s="56">
        <v>11</v>
      </c>
      <c r="C343" s="56"/>
      <c r="D343" s="56"/>
      <c r="E343" s="55"/>
      <c r="F343" s="58">
        <f>F344+F356</f>
        <v>18023.100000000002</v>
      </c>
      <c r="G343" s="130">
        <f>G344+G356</f>
        <v>817.6</v>
      </c>
      <c r="H343" s="130">
        <f>H344+H356</f>
        <v>767.6</v>
      </c>
    </row>
    <row r="344" spans="1:9" ht="15.75">
      <c r="A344" s="62" t="s">
        <v>59</v>
      </c>
      <c r="B344" s="56">
        <v>11</v>
      </c>
      <c r="C344" s="56" t="s">
        <v>95</v>
      </c>
      <c r="D344" s="56"/>
      <c r="E344" s="55"/>
      <c r="F344" s="58">
        <f>F345</f>
        <v>18023.100000000002</v>
      </c>
      <c r="G344" s="130">
        <f>G345</f>
        <v>817.6</v>
      </c>
      <c r="H344" s="58">
        <f t="shared" ref="G344:H345" si="101">H345</f>
        <v>767.6</v>
      </c>
    </row>
    <row r="345" spans="1:9" ht="69" customHeight="1">
      <c r="A345" s="18" t="s">
        <v>295</v>
      </c>
      <c r="B345" s="56">
        <v>11</v>
      </c>
      <c r="C345" s="56" t="s">
        <v>95</v>
      </c>
      <c r="D345" s="56" t="s">
        <v>225</v>
      </c>
      <c r="E345" s="55"/>
      <c r="F345" s="58">
        <f>F346</f>
        <v>18023.100000000002</v>
      </c>
      <c r="G345" s="57">
        <f t="shared" si="101"/>
        <v>817.6</v>
      </c>
      <c r="H345" s="58">
        <f t="shared" si="101"/>
        <v>767.6</v>
      </c>
    </row>
    <row r="346" spans="1:9" ht="69" customHeight="1">
      <c r="A346" s="62" t="s">
        <v>60</v>
      </c>
      <c r="B346" s="56">
        <v>11</v>
      </c>
      <c r="C346" s="56" t="s">
        <v>95</v>
      </c>
      <c r="D346" s="56" t="s">
        <v>61</v>
      </c>
      <c r="E346" s="55"/>
      <c r="F346" s="58">
        <f>F347+F348+F349</f>
        <v>18023.100000000002</v>
      </c>
      <c r="G346" s="130">
        <f>G347+G348+G349</f>
        <v>817.6</v>
      </c>
      <c r="H346" s="130">
        <f>H347+H348+H349</f>
        <v>767.6</v>
      </c>
    </row>
    <row r="347" spans="1:9" ht="164.25" customHeight="1">
      <c r="A347" s="62" t="s">
        <v>353</v>
      </c>
      <c r="B347" s="56">
        <v>11</v>
      </c>
      <c r="C347" s="56" t="s">
        <v>95</v>
      </c>
      <c r="D347" s="56" t="s">
        <v>62</v>
      </c>
      <c r="E347" s="55">
        <v>200</v>
      </c>
      <c r="F347" s="54">
        <v>1336.4</v>
      </c>
      <c r="G347" s="52">
        <v>247.6</v>
      </c>
      <c r="H347" s="53">
        <v>197.6</v>
      </c>
    </row>
    <row r="348" spans="1:9" ht="113.25" customHeight="1">
      <c r="A348" s="132" t="s">
        <v>519</v>
      </c>
      <c r="B348" s="56">
        <v>11</v>
      </c>
      <c r="C348" s="56" t="s">
        <v>95</v>
      </c>
      <c r="D348" s="129" t="s">
        <v>520</v>
      </c>
      <c r="E348" s="55">
        <v>200</v>
      </c>
      <c r="F348" s="58">
        <v>16306.7</v>
      </c>
      <c r="G348" s="52">
        <v>0</v>
      </c>
      <c r="H348" s="53">
        <v>0</v>
      </c>
    </row>
    <row r="349" spans="1:9" ht="66.75" customHeight="1">
      <c r="A349" s="132" t="s">
        <v>521</v>
      </c>
      <c r="B349" s="129">
        <v>11</v>
      </c>
      <c r="C349" s="129" t="s">
        <v>95</v>
      </c>
      <c r="D349" s="140" t="s">
        <v>520</v>
      </c>
      <c r="E349" s="55">
        <v>200</v>
      </c>
      <c r="F349" s="58">
        <v>380</v>
      </c>
      <c r="G349" s="57">
        <v>570</v>
      </c>
      <c r="H349" s="58">
        <v>570</v>
      </c>
    </row>
    <row r="350" spans="1:9" ht="28.5" hidden="1" customHeight="1">
      <c r="A350" s="15" t="s">
        <v>318</v>
      </c>
      <c r="B350" s="56">
        <v>11</v>
      </c>
      <c r="C350" s="56" t="s">
        <v>93</v>
      </c>
      <c r="D350" s="56" t="s">
        <v>203</v>
      </c>
      <c r="E350" s="55"/>
      <c r="F350" s="58">
        <f>F351+F352</f>
        <v>0</v>
      </c>
      <c r="G350" s="57">
        <f t="shared" ref="G350:H350" si="102">G351+G352</f>
        <v>0</v>
      </c>
      <c r="H350" s="58">
        <f t="shared" si="102"/>
        <v>0</v>
      </c>
    </row>
    <row r="351" spans="1:9" ht="41.25" hidden="1" customHeight="1">
      <c r="A351" s="15" t="s">
        <v>318</v>
      </c>
      <c r="B351" s="56">
        <v>11</v>
      </c>
      <c r="C351" s="56" t="s">
        <v>93</v>
      </c>
      <c r="D351" s="56" t="s">
        <v>63</v>
      </c>
      <c r="E351" s="55">
        <v>400</v>
      </c>
      <c r="F351" s="54">
        <v>0</v>
      </c>
      <c r="G351" s="52"/>
      <c r="H351" s="53"/>
    </row>
    <row r="352" spans="1:9" ht="21" hidden="1" customHeight="1">
      <c r="A352" s="15" t="s">
        <v>320</v>
      </c>
      <c r="B352" s="56">
        <v>11</v>
      </c>
      <c r="C352" s="56" t="s">
        <v>93</v>
      </c>
      <c r="D352" s="56" t="s">
        <v>319</v>
      </c>
      <c r="E352" s="55">
        <v>400</v>
      </c>
      <c r="F352" s="54">
        <v>0</v>
      </c>
      <c r="G352" s="52"/>
      <c r="H352" s="53"/>
    </row>
    <row r="353" spans="1:8" ht="23.25" hidden="1" customHeight="1">
      <c r="A353" s="62" t="s">
        <v>64</v>
      </c>
      <c r="B353" s="56">
        <v>13</v>
      </c>
      <c r="C353" s="56"/>
      <c r="D353" s="56"/>
      <c r="E353" s="55"/>
      <c r="F353" s="58">
        <f>F354</f>
        <v>0</v>
      </c>
      <c r="G353" s="57">
        <f t="shared" ref="G353:H354" si="103">G354</f>
        <v>0</v>
      </c>
      <c r="H353" s="58">
        <f t="shared" si="103"/>
        <v>0</v>
      </c>
    </row>
    <row r="354" spans="1:8" ht="20.25" hidden="1" customHeight="1">
      <c r="A354" s="62" t="s">
        <v>65</v>
      </c>
      <c r="B354" s="56">
        <v>13</v>
      </c>
      <c r="C354" s="56" t="s">
        <v>88</v>
      </c>
      <c r="D354" s="56"/>
      <c r="E354" s="55"/>
      <c r="F354" s="58">
        <f>F355</f>
        <v>0</v>
      </c>
      <c r="G354" s="57">
        <f t="shared" si="103"/>
        <v>0</v>
      </c>
      <c r="H354" s="58">
        <f t="shared" si="103"/>
        <v>0</v>
      </c>
    </row>
    <row r="355" spans="1:8" ht="15.75" hidden="1" customHeight="1">
      <c r="A355" s="15" t="s">
        <v>66</v>
      </c>
      <c r="B355" s="56">
        <v>13</v>
      </c>
      <c r="C355" s="56" t="s">
        <v>88</v>
      </c>
      <c r="D355" s="56" t="s">
        <v>67</v>
      </c>
      <c r="E355" s="55">
        <v>700</v>
      </c>
      <c r="F355" s="58">
        <v>0</v>
      </c>
      <c r="G355" s="52"/>
      <c r="H355" s="53"/>
    </row>
    <row r="356" spans="1:8" ht="0.75" customHeight="1">
      <c r="A356" s="32" t="s">
        <v>398</v>
      </c>
      <c r="B356" s="33">
        <v>11</v>
      </c>
      <c r="C356" s="33" t="s">
        <v>93</v>
      </c>
      <c r="D356" s="34"/>
      <c r="E356" s="34"/>
      <c r="F356" s="54">
        <f>F357</f>
        <v>0</v>
      </c>
      <c r="G356" s="59">
        <f t="shared" ref="G356:H357" si="104">G357</f>
        <v>0</v>
      </c>
      <c r="H356" s="54">
        <f t="shared" si="104"/>
        <v>0</v>
      </c>
    </row>
    <row r="357" spans="1:8" ht="58.5" hidden="1" customHeight="1">
      <c r="A357" s="133" t="s">
        <v>277</v>
      </c>
      <c r="B357" s="33">
        <v>11</v>
      </c>
      <c r="C357" s="33" t="s">
        <v>93</v>
      </c>
      <c r="D357" s="34" t="s">
        <v>134</v>
      </c>
      <c r="E357" s="34"/>
      <c r="F357" s="54">
        <f>F358+F362</f>
        <v>0</v>
      </c>
      <c r="G357" s="59">
        <v>0</v>
      </c>
      <c r="H357" s="54">
        <f t="shared" si="104"/>
        <v>0</v>
      </c>
    </row>
    <row r="358" spans="1:8" ht="35.25" hidden="1" customHeight="1">
      <c r="A358" s="32" t="s">
        <v>399</v>
      </c>
      <c r="B358" s="33">
        <v>11</v>
      </c>
      <c r="C358" s="33" t="s">
        <v>93</v>
      </c>
      <c r="D358" s="34" t="s">
        <v>203</v>
      </c>
      <c r="E358" s="34"/>
      <c r="F358" s="54">
        <f>F360+F361</f>
        <v>0</v>
      </c>
      <c r="G358" s="59">
        <f t="shared" ref="G358:H358" si="105">G360+G361</f>
        <v>0</v>
      </c>
      <c r="H358" s="54">
        <f t="shared" si="105"/>
        <v>0</v>
      </c>
    </row>
    <row r="359" spans="1:8" ht="0.75" hidden="1" customHeight="1">
      <c r="A359" s="151" t="s">
        <v>400</v>
      </c>
      <c r="B359" s="153">
        <v>11</v>
      </c>
      <c r="C359" s="154" t="s">
        <v>93</v>
      </c>
      <c r="D359" s="146" t="s">
        <v>402</v>
      </c>
      <c r="E359" s="146">
        <v>400</v>
      </c>
      <c r="F359" s="54"/>
      <c r="G359" s="59"/>
      <c r="H359" s="54"/>
    </row>
    <row r="360" spans="1:8" ht="0.75" hidden="1" customHeight="1">
      <c r="A360" s="152"/>
      <c r="B360" s="153"/>
      <c r="C360" s="155"/>
      <c r="D360" s="146"/>
      <c r="E360" s="146"/>
      <c r="F360" s="54">
        <v>0</v>
      </c>
      <c r="G360" s="59">
        <v>0</v>
      </c>
      <c r="H360" s="54">
        <v>0</v>
      </c>
    </row>
    <row r="361" spans="1:8" ht="21.75" hidden="1" customHeight="1">
      <c r="A361" s="32" t="s">
        <v>401</v>
      </c>
      <c r="B361" s="76">
        <v>11</v>
      </c>
      <c r="C361" s="33" t="s">
        <v>93</v>
      </c>
      <c r="D361" s="77" t="s">
        <v>402</v>
      </c>
      <c r="E361" s="77">
        <v>400</v>
      </c>
      <c r="F361" s="54">
        <v>0</v>
      </c>
      <c r="G361" s="59">
        <v>0</v>
      </c>
      <c r="H361" s="54">
        <v>0</v>
      </c>
    </row>
    <row r="362" spans="1:8" ht="36.75" hidden="1" customHeight="1">
      <c r="A362" s="29" t="s">
        <v>450</v>
      </c>
      <c r="B362" s="137">
        <v>11</v>
      </c>
      <c r="C362" s="137" t="s">
        <v>93</v>
      </c>
      <c r="D362" s="21" t="s">
        <v>453</v>
      </c>
      <c r="E362" s="20"/>
      <c r="F362" s="138">
        <f t="shared" ref="F362:G362" si="106">F363+F364</f>
        <v>0</v>
      </c>
      <c r="G362" s="138">
        <v>0</v>
      </c>
      <c r="H362" s="54">
        <f t="shared" ref="H362" si="107">H363+H364</f>
        <v>0</v>
      </c>
    </row>
    <row r="363" spans="1:8" ht="100.5" customHeight="1">
      <c r="A363" s="29" t="s">
        <v>451</v>
      </c>
      <c r="B363" s="137">
        <v>11</v>
      </c>
      <c r="C363" s="137" t="s">
        <v>93</v>
      </c>
      <c r="D363" s="21" t="s">
        <v>453</v>
      </c>
      <c r="E363" s="20">
        <v>200</v>
      </c>
      <c r="F363" s="138"/>
      <c r="G363" s="138">
        <v>1497.15</v>
      </c>
      <c r="H363" s="54">
        <v>0</v>
      </c>
    </row>
    <row r="364" spans="1:8" ht="80.25" customHeight="1">
      <c r="A364" s="29" t="s">
        <v>452</v>
      </c>
      <c r="B364" s="137">
        <v>11</v>
      </c>
      <c r="C364" s="137" t="s">
        <v>93</v>
      </c>
      <c r="D364" s="21" t="s">
        <v>453</v>
      </c>
      <c r="E364" s="20">
        <v>200</v>
      </c>
      <c r="F364" s="138"/>
      <c r="G364" s="138"/>
      <c r="H364" s="54">
        <v>0</v>
      </c>
    </row>
    <row r="365" spans="1:8" ht="18.75" hidden="1" customHeight="1">
      <c r="A365" s="133"/>
      <c r="B365" s="134"/>
      <c r="C365" s="135"/>
      <c r="D365" s="136"/>
      <c r="E365" s="136"/>
      <c r="F365" s="128"/>
      <c r="G365" s="131"/>
      <c r="H365" s="128"/>
    </row>
    <row r="366" spans="1:8" ht="78.75">
      <c r="A366" s="62" t="s">
        <v>68</v>
      </c>
      <c r="B366" s="56">
        <v>14</v>
      </c>
      <c r="C366" s="56"/>
      <c r="D366" s="56"/>
      <c r="E366" s="55"/>
      <c r="F366" s="58">
        <f>F367+F372+F383</f>
        <v>20239.8</v>
      </c>
      <c r="G366" s="57">
        <f>G367+G372+G383</f>
        <v>6132.9</v>
      </c>
      <c r="H366" s="58">
        <f>H367+H372+H383</f>
        <v>6370.4</v>
      </c>
    </row>
    <row r="367" spans="1:8" ht="69" customHeight="1">
      <c r="A367" s="62" t="s">
        <v>69</v>
      </c>
      <c r="B367" s="56">
        <v>14</v>
      </c>
      <c r="C367" s="56" t="s">
        <v>88</v>
      </c>
      <c r="D367" s="56"/>
      <c r="E367" s="55"/>
      <c r="F367" s="58">
        <f>F368</f>
        <v>6713.8</v>
      </c>
      <c r="G367" s="57">
        <f t="shared" ref="G367:H367" si="108">G368</f>
        <v>6132.9</v>
      </c>
      <c r="H367" s="58">
        <f t="shared" si="108"/>
        <v>6370.4</v>
      </c>
    </row>
    <row r="368" spans="1:8" ht="149.25" customHeight="1">
      <c r="A368" s="18" t="s">
        <v>341</v>
      </c>
      <c r="B368" s="56">
        <v>14</v>
      </c>
      <c r="C368" s="56" t="s">
        <v>88</v>
      </c>
      <c r="D368" s="56" t="s">
        <v>118</v>
      </c>
      <c r="E368" s="55"/>
      <c r="F368" s="58">
        <f>F369</f>
        <v>6713.8</v>
      </c>
      <c r="G368" s="57">
        <f>G369</f>
        <v>6132.9</v>
      </c>
      <c r="H368" s="58">
        <f>H369</f>
        <v>6370.4</v>
      </c>
    </row>
    <row r="369" spans="1:8" ht="114" customHeight="1">
      <c r="A369" s="15" t="s">
        <v>70</v>
      </c>
      <c r="B369" s="56">
        <v>14</v>
      </c>
      <c r="C369" s="56" t="s">
        <v>88</v>
      </c>
      <c r="D369" s="56" t="s">
        <v>71</v>
      </c>
      <c r="E369" s="55"/>
      <c r="F369" s="58">
        <f>F370+F371</f>
        <v>6713.8</v>
      </c>
      <c r="G369" s="57">
        <f t="shared" ref="G369:H369" si="109">G370+G371</f>
        <v>6132.9</v>
      </c>
      <c r="H369" s="58">
        <f t="shared" si="109"/>
        <v>6370.4</v>
      </c>
    </row>
    <row r="370" spans="1:8" ht="68.25" customHeight="1">
      <c r="A370" s="17" t="s">
        <v>316</v>
      </c>
      <c r="B370" s="56">
        <v>14</v>
      </c>
      <c r="C370" s="56" t="s">
        <v>88</v>
      </c>
      <c r="D370" s="19" t="s">
        <v>317</v>
      </c>
      <c r="E370" s="55">
        <v>500</v>
      </c>
      <c r="F370" s="54">
        <v>3891</v>
      </c>
      <c r="G370" s="52">
        <v>3280</v>
      </c>
      <c r="H370" s="53">
        <v>3458</v>
      </c>
    </row>
    <row r="371" spans="1:8" ht="77.25" customHeight="1">
      <c r="A371" s="17" t="s">
        <v>522</v>
      </c>
      <c r="B371" s="56">
        <v>14</v>
      </c>
      <c r="C371" s="56" t="s">
        <v>88</v>
      </c>
      <c r="D371" s="19" t="s">
        <v>523</v>
      </c>
      <c r="E371" s="55">
        <v>500</v>
      </c>
      <c r="F371" s="54">
        <v>2822.8</v>
      </c>
      <c r="G371" s="52">
        <v>2852.9</v>
      </c>
      <c r="H371" s="53">
        <v>2912.4</v>
      </c>
    </row>
    <row r="372" spans="1:8" ht="31.5">
      <c r="A372" s="29" t="s">
        <v>361</v>
      </c>
      <c r="B372" s="56">
        <v>14</v>
      </c>
      <c r="C372" s="56" t="s">
        <v>89</v>
      </c>
      <c r="D372" s="56"/>
      <c r="E372" s="55"/>
      <c r="F372" s="58">
        <f>F373</f>
        <v>13526</v>
      </c>
      <c r="G372" s="57">
        <f t="shared" ref="G372:H372" si="110">G373</f>
        <v>0</v>
      </c>
      <c r="H372" s="58">
        <f t="shared" si="110"/>
        <v>0</v>
      </c>
    </row>
    <row r="373" spans="1:8" ht="147.75" customHeight="1">
      <c r="A373" s="18" t="s">
        <v>341</v>
      </c>
      <c r="B373" s="56">
        <v>14</v>
      </c>
      <c r="C373" s="56" t="s">
        <v>89</v>
      </c>
      <c r="D373" s="56" t="s">
        <v>118</v>
      </c>
      <c r="E373" s="55"/>
      <c r="F373" s="58">
        <f>F375</f>
        <v>13526</v>
      </c>
      <c r="G373" s="57">
        <f>G375</f>
        <v>0</v>
      </c>
      <c r="H373" s="58">
        <f>H375</f>
        <v>0</v>
      </c>
    </row>
    <row r="374" spans="1:8" ht="69" hidden="1" customHeight="1">
      <c r="A374" s="29" t="s">
        <v>461</v>
      </c>
      <c r="B374" s="19">
        <v>14</v>
      </c>
      <c r="C374" s="19" t="s">
        <v>89</v>
      </c>
      <c r="D374" s="21" t="s">
        <v>313</v>
      </c>
      <c r="E374" s="20">
        <v>500</v>
      </c>
      <c r="F374" s="98"/>
      <c r="G374" s="98">
        <v>0</v>
      </c>
      <c r="H374" s="98">
        <v>0</v>
      </c>
    </row>
    <row r="375" spans="1:8" ht="115.5" customHeight="1">
      <c r="A375" s="15" t="s">
        <v>70</v>
      </c>
      <c r="B375" s="56">
        <v>14</v>
      </c>
      <c r="C375" s="56" t="s">
        <v>89</v>
      </c>
      <c r="D375" s="56" t="s">
        <v>71</v>
      </c>
      <c r="E375" s="55"/>
      <c r="F375" s="58">
        <f>F377+F379+F381+F382+F380+F378+F376</f>
        <v>13526</v>
      </c>
      <c r="G375" s="57">
        <f t="shared" ref="G375:H375" si="111">G377+G379+G382</f>
        <v>0</v>
      </c>
      <c r="H375" s="58">
        <f t="shared" si="111"/>
        <v>0</v>
      </c>
    </row>
    <row r="376" spans="1:8" ht="72" hidden="1" customHeight="1">
      <c r="A376" s="29" t="s">
        <v>484</v>
      </c>
      <c r="B376" s="19">
        <v>14</v>
      </c>
      <c r="C376" s="19" t="s">
        <v>89</v>
      </c>
      <c r="D376" s="21" t="s">
        <v>485</v>
      </c>
      <c r="E376" s="20">
        <v>500</v>
      </c>
      <c r="F376" s="108"/>
      <c r="G376" s="107"/>
      <c r="H376" s="108"/>
    </row>
    <row r="377" spans="1:8" ht="63.75" hidden="1" customHeight="1">
      <c r="A377" s="29" t="s">
        <v>461</v>
      </c>
      <c r="B377" s="19">
        <v>14</v>
      </c>
      <c r="C377" s="19" t="s">
        <v>89</v>
      </c>
      <c r="D377" s="21" t="s">
        <v>313</v>
      </c>
      <c r="E377" s="20">
        <v>500</v>
      </c>
      <c r="F377" s="98"/>
      <c r="G377" s="98">
        <v>0</v>
      </c>
      <c r="H377" s="98">
        <v>0</v>
      </c>
    </row>
    <row r="378" spans="1:8" ht="69.75" hidden="1" customHeight="1">
      <c r="A378" s="29" t="s">
        <v>463</v>
      </c>
      <c r="B378" s="19">
        <v>14</v>
      </c>
      <c r="C378" s="19" t="s">
        <v>89</v>
      </c>
      <c r="D378" s="21" t="s">
        <v>464</v>
      </c>
      <c r="E378" s="20">
        <v>500</v>
      </c>
      <c r="F378" s="98"/>
      <c r="G378" s="98">
        <v>0</v>
      </c>
      <c r="H378" s="98">
        <v>0</v>
      </c>
    </row>
    <row r="379" spans="1:8" ht="47.25" hidden="1" customHeight="1">
      <c r="A379" s="29" t="s">
        <v>483</v>
      </c>
      <c r="B379" s="19">
        <v>14</v>
      </c>
      <c r="C379" s="19" t="s">
        <v>89</v>
      </c>
      <c r="D379" s="21" t="s">
        <v>314</v>
      </c>
      <c r="E379" s="20">
        <v>500</v>
      </c>
      <c r="F379" s="54"/>
      <c r="G379" s="59">
        <v>0</v>
      </c>
      <c r="H379" s="54">
        <v>0</v>
      </c>
    </row>
    <row r="380" spans="1:8" ht="46.5" hidden="1" customHeight="1">
      <c r="A380" s="29" t="s">
        <v>462</v>
      </c>
      <c r="B380" s="19">
        <v>14</v>
      </c>
      <c r="C380" s="19" t="s">
        <v>89</v>
      </c>
      <c r="D380" s="21" t="s">
        <v>74</v>
      </c>
      <c r="E380" s="20">
        <v>500</v>
      </c>
      <c r="F380" s="54"/>
      <c r="G380" s="59">
        <v>0</v>
      </c>
      <c r="H380" s="54">
        <v>0</v>
      </c>
    </row>
    <row r="381" spans="1:8" ht="67.5" customHeight="1">
      <c r="A381" s="15" t="s">
        <v>524</v>
      </c>
      <c r="B381" s="19">
        <v>14</v>
      </c>
      <c r="C381" s="19" t="s">
        <v>89</v>
      </c>
      <c r="D381" s="19" t="s">
        <v>525</v>
      </c>
      <c r="E381" s="20">
        <v>500</v>
      </c>
      <c r="F381" s="54">
        <v>176</v>
      </c>
      <c r="G381" s="59">
        <v>0</v>
      </c>
      <c r="H381" s="54">
        <v>0</v>
      </c>
    </row>
    <row r="382" spans="1:8" ht="72" customHeight="1">
      <c r="A382" s="15" t="s">
        <v>315</v>
      </c>
      <c r="B382" s="56">
        <v>14</v>
      </c>
      <c r="C382" s="56" t="s">
        <v>89</v>
      </c>
      <c r="D382" s="19" t="s">
        <v>359</v>
      </c>
      <c r="E382" s="55">
        <v>500</v>
      </c>
      <c r="F382" s="54">
        <v>13350</v>
      </c>
      <c r="G382" s="52">
        <v>0</v>
      </c>
      <c r="H382" s="53">
        <v>0</v>
      </c>
    </row>
    <row r="383" spans="1:8" ht="31.5" hidden="1">
      <c r="A383" s="15" t="s">
        <v>72</v>
      </c>
      <c r="B383" s="11">
        <v>14</v>
      </c>
      <c r="C383" s="11" t="s">
        <v>89</v>
      </c>
      <c r="D383" s="19"/>
      <c r="E383" s="12"/>
      <c r="F383" s="13">
        <f>F384+F385+F386+F387+F388+F390+F391+F389</f>
        <v>0</v>
      </c>
      <c r="G383" s="42">
        <f>G384+G385+G386+G387+G388+G390+G391+G389</f>
        <v>0</v>
      </c>
      <c r="H383" s="13">
        <f>H384+H385+H386+H387+H388+H390+H391+H389</f>
        <v>0</v>
      </c>
    </row>
    <row r="384" spans="1:8" ht="110.25" hidden="1">
      <c r="A384" s="10" t="s">
        <v>73</v>
      </c>
      <c r="B384" s="11">
        <v>14</v>
      </c>
      <c r="C384" s="11" t="s">
        <v>89</v>
      </c>
      <c r="D384" s="11" t="s">
        <v>74</v>
      </c>
      <c r="E384" s="12">
        <v>500</v>
      </c>
      <c r="F384" s="13">
        <v>0</v>
      </c>
      <c r="G384" s="50"/>
      <c r="H384" s="28"/>
    </row>
    <row r="385" spans="1:10" ht="196.5" hidden="1" customHeight="1">
      <c r="A385" s="10" t="s">
        <v>78</v>
      </c>
      <c r="B385" s="11">
        <v>14</v>
      </c>
      <c r="C385" s="11" t="s">
        <v>89</v>
      </c>
      <c r="D385" s="11" t="s">
        <v>79</v>
      </c>
      <c r="E385" s="12">
        <v>500</v>
      </c>
      <c r="F385" s="13">
        <v>0</v>
      </c>
      <c r="G385" s="50"/>
      <c r="H385" s="28"/>
    </row>
    <row r="386" spans="1:10" ht="115.5" hidden="1" customHeight="1">
      <c r="A386" s="10" t="s">
        <v>80</v>
      </c>
      <c r="B386" s="11">
        <v>14</v>
      </c>
      <c r="C386" s="11" t="s">
        <v>89</v>
      </c>
      <c r="D386" s="11" t="s">
        <v>81</v>
      </c>
      <c r="E386" s="12">
        <v>500</v>
      </c>
      <c r="F386" s="13">
        <v>0</v>
      </c>
      <c r="G386" s="50"/>
      <c r="H386" s="28"/>
    </row>
    <row r="387" spans="1:10" ht="141.75" hidden="1">
      <c r="A387" s="10" t="s">
        <v>82</v>
      </c>
      <c r="B387" s="11">
        <v>14</v>
      </c>
      <c r="C387" s="11" t="s">
        <v>89</v>
      </c>
      <c r="D387" s="11" t="s">
        <v>79</v>
      </c>
      <c r="E387" s="12">
        <v>500</v>
      </c>
      <c r="F387" s="13">
        <v>0</v>
      </c>
      <c r="G387" s="50"/>
      <c r="H387" s="28"/>
    </row>
    <row r="388" spans="1:10" ht="126" hidden="1">
      <c r="A388" s="10" t="s">
        <v>84</v>
      </c>
      <c r="B388" s="11">
        <v>14</v>
      </c>
      <c r="C388" s="11" t="s">
        <v>89</v>
      </c>
      <c r="D388" s="11" t="s">
        <v>85</v>
      </c>
      <c r="E388" s="12">
        <v>500</v>
      </c>
      <c r="F388" s="13">
        <v>0</v>
      </c>
      <c r="G388" s="50"/>
      <c r="H388" s="28"/>
    </row>
    <row r="389" spans="1:10" ht="31.5" hidden="1">
      <c r="A389" s="10" t="s">
        <v>311</v>
      </c>
      <c r="B389" s="11" t="s">
        <v>23</v>
      </c>
      <c r="C389" s="11" t="s">
        <v>89</v>
      </c>
      <c r="D389" s="11" t="s">
        <v>314</v>
      </c>
      <c r="E389" s="12">
        <v>500</v>
      </c>
      <c r="F389" s="13"/>
      <c r="G389" s="50"/>
      <c r="H389" s="28"/>
    </row>
    <row r="390" spans="1:10" ht="119.25" hidden="1" customHeight="1">
      <c r="A390" s="10" t="s">
        <v>86</v>
      </c>
      <c r="B390" s="11">
        <v>14</v>
      </c>
      <c r="C390" s="11" t="s">
        <v>89</v>
      </c>
      <c r="D390" s="11" t="s">
        <v>87</v>
      </c>
      <c r="E390" s="12">
        <v>500</v>
      </c>
      <c r="F390" s="13">
        <v>0</v>
      </c>
      <c r="G390" s="50"/>
      <c r="H390" s="28"/>
    </row>
    <row r="391" spans="1:10" ht="37.9" hidden="1" customHeight="1">
      <c r="A391" s="10" t="s">
        <v>312</v>
      </c>
      <c r="B391" s="11" t="s">
        <v>23</v>
      </c>
      <c r="C391" s="11" t="s">
        <v>89</v>
      </c>
      <c r="D391" s="11" t="s">
        <v>313</v>
      </c>
      <c r="E391" s="12">
        <v>500</v>
      </c>
      <c r="F391" s="13"/>
      <c r="G391" s="50"/>
      <c r="H391" s="28"/>
    </row>
    <row r="392" spans="1:10" ht="15.75" hidden="1">
      <c r="A392" s="27"/>
      <c r="B392" s="11"/>
      <c r="C392" s="11"/>
      <c r="D392" s="11"/>
      <c r="E392" s="12"/>
      <c r="F392" s="13"/>
      <c r="G392" s="50"/>
      <c r="H392" s="28"/>
    </row>
    <row r="399" spans="1:10">
      <c r="J399" s="97"/>
    </row>
  </sheetData>
  <mergeCells count="72">
    <mergeCell ref="F12:H12"/>
    <mergeCell ref="E8:H8"/>
    <mergeCell ref="E9:H9"/>
    <mergeCell ref="E10:H10"/>
    <mergeCell ref="F5:H5"/>
    <mergeCell ref="F11:H11"/>
    <mergeCell ref="A3:H3"/>
    <mergeCell ref="E6:H6"/>
    <mergeCell ref="E7:H7"/>
    <mergeCell ref="F20:H20"/>
    <mergeCell ref="G43:G44"/>
    <mergeCell ref="A13:H13"/>
    <mergeCell ref="A14:H14"/>
    <mergeCell ref="H43:H44"/>
    <mergeCell ref="F43:F44"/>
    <mergeCell ref="A20:A21"/>
    <mergeCell ref="B20:B21"/>
    <mergeCell ref="C20:C21"/>
    <mergeCell ref="D20:D21"/>
    <mergeCell ref="E20:E21"/>
    <mergeCell ref="E43:E44"/>
    <mergeCell ref="B43:B44"/>
    <mergeCell ref="C43:C44"/>
    <mergeCell ref="D43:D44"/>
    <mergeCell ref="A15:H15"/>
    <mergeCell ref="G258:G259"/>
    <mergeCell ref="H258:H259"/>
    <mergeCell ref="C48:C49"/>
    <mergeCell ref="D48:D49"/>
    <mergeCell ref="F180:F181"/>
    <mergeCell ref="A221:A222"/>
    <mergeCell ref="B221:B222"/>
    <mergeCell ref="C221:C222"/>
    <mergeCell ref="D221:D222"/>
    <mergeCell ref="E48:E49"/>
    <mergeCell ref="B48:B49"/>
    <mergeCell ref="F253:F254"/>
    <mergeCell ref="A253:A254"/>
    <mergeCell ref="G285:G286"/>
    <mergeCell ref="H285:H286"/>
    <mergeCell ref="G48:G49"/>
    <mergeCell ref="H48:H49"/>
    <mergeCell ref="G221:G222"/>
    <mergeCell ref="H221:H222"/>
    <mergeCell ref="G253:G254"/>
    <mergeCell ref="H253:H254"/>
    <mergeCell ref="G180:G181"/>
    <mergeCell ref="H180:H181"/>
    <mergeCell ref="F221:F222"/>
    <mergeCell ref="B253:B254"/>
    <mergeCell ref="C253:C254"/>
    <mergeCell ref="D253:D254"/>
    <mergeCell ref="A359:A360"/>
    <mergeCell ref="B359:B360"/>
    <mergeCell ref="C359:C360"/>
    <mergeCell ref="D359:D360"/>
    <mergeCell ref="F48:F49"/>
    <mergeCell ref="E359:E360"/>
    <mergeCell ref="A16:H16"/>
    <mergeCell ref="A17:H17"/>
    <mergeCell ref="B285:B286"/>
    <mergeCell ref="C285:C286"/>
    <mergeCell ref="D285:D286"/>
    <mergeCell ref="E285:E286"/>
    <mergeCell ref="F285:F286"/>
    <mergeCell ref="B258:B259"/>
    <mergeCell ref="C258:C259"/>
    <mergeCell ref="D258:D259"/>
    <mergeCell ref="E258:E259"/>
    <mergeCell ref="F258:F259"/>
    <mergeCell ref="E253:E254"/>
    <mergeCell ref="E221:E222"/>
  </mergeCells>
  <phoneticPr fontId="0" type="noConversion"/>
  <pageMargins left="0.69" right="0.19685039370078741" top="0.15748031496062992" bottom="0.15748031496062992" header="0.27559055118110237" footer="0.1968503937007874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2020-12-02T08:10:03Z</cp:lastPrinted>
  <dcterms:created xsi:type="dcterms:W3CDTF">2016-11-24T14:46:38Z</dcterms:created>
  <dcterms:modified xsi:type="dcterms:W3CDTF">2020-12-04T10:20:42Z</dcterms:modified>
</cp:coreProperties>
</file>