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65" windowWidth="11340" windowHeight="8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Лист1!$A$2:$I$279</definedName>
  </definedNames>
  <calcPr calcId="125725"/>
</workbook>
</file>

<file path=xl/calcChain.xml><?xml version="1.0" encoding="utf-8"?>
<calcChain xmlns="http://schemas.openxmlformats.org/spreadsheetml/2006/main">
  <c r="H25" i="1"/>
  <c r="I25"/>
  <c r="G25"/>
  <c r="H266"/>
  <c r="I266"/>
  <c r="I260" s="1"/>
  <c r="G261"/>
  <c r="H260"/>
  <c r="H258"/>
  <c r="I258"/>
  <c r="H75"/>
  <c r="I75"/>
  <c r="H72"/>
  <c r="I72"/>
  <c r="H222"/>
  <c r="I222"/>
  <c r="H216"/>
  <c r="I216"/>
  <c r="H187"/>
  <c r="H182" s="1"/>
  <c r="I187"/>
  <c r="I182"/>
  <c r="H132"/>
  <c r="H26"/>
  <c r="I26"/>
  <c r="G187"/>
  <c r="G182" s="1"/>
  <c r="H161"/>
  <c r="I161"/>
  <c r="G161"/>
  <c r="G72"/>
  <c r="G90"/>
  <c r="H38"/>
  <c r="I38"/>
  <c r="G38"/>
  <c r="G24" s="1"/>
  <c r="G165"/>
  <c r="G132" s="1"/>
  <c r="H165"/>
  <c r="G256"/>
  <c r="H86"/>
  <c r="I86"/>
  <c r="G86"/>
  <c r="I24" l="1"/>
  <c r="G141"/>
  <c r="G258"/>
  <c r="G216"/>
  <c r="G254"/>
  <c r="G150" l="1"/>
  <c r="G222"/>
  <c r="H69"/>
  <c r="H24" s="1"/>
  <c r="I69"/>
  <c r="G69"/>
  <c r="H66"/>
  <c r="G26"/>
  <c r="G75"/>
  <c r="I270" l="1"/>
  <c r="H270"/>
  <c r="G270"/>
  <c r="G66"/>
  <c r="H278" l="1"/>
  <c r="I278"/>
  <c r="H261"/>
  <c r="I261"/>
  <c r="H183"/>
  <c r="H180"/>
  <c r="I180"/>
  <c r="I179" s="1"/>
  <c r="H179"/>
  <c r="H177"/>
  <c r="I177"/>
  <c r="I176" s="1"/>
  <c r="H176"/>
  <c r="I165"/>
  <c r="I132" s="1"/>
  <c r="H133"/>
  <c r="I133"/>
  <c r="H126"/>
  <c r="I126"/>
  <c r="H123"/>
  <c r="I123"/>
  <c r="H118"/>
  <c r="H117" s="1"/>
  <c r="I118"/>
  <c r="I117" s="1"/>
  <c r="H109"/>
  <c r="I109"/>
  <c r="H106"/>
  <c r="I106"/>
  <c r="I105" s="1"/>
  <c r="H105"/>
  <c r="H98"/>
  <c r="I98"/>
  <c r="I97" s="1"/>
  <c r="H97"/>
  <c r="H90"/>
  <c r="I90"/>
  <c r="I89" s="1"/>
  <c r="H89"/>
  <c r="H80"/>
  <c r="I80"/>
  <c r="H77"/>
  <c r="I77"/>
  <c r="H73"/>
  <c r="I73"/>
  <c r="I66"/>
  <c r="H63"/>
  <c r="I63"/>
  <c r="H256"/>
  <c r="I256"/>
  <c r="H252"/>
  <c r="I252"/>
  <c r="H150"/>
  <c r="I150"/>
  <c r="H141"/>
  <c r="I141"/>
  <c r="G63"/>
  <c r="G126"/>
  <c r="G185"/>
  <c r="H122" l="1"/>
  <c r="H116" s="1"/>
  <c r="H175"/>
  <c r="I175"/>
  <c r="I122"/>
  <c r="I116" s="1"/>
  <c r="G133" l="1"/>
  <c r="G260" l="1"/>
  <c r="I59"/>
  <c r="H59"/>
  <c r="G278"/>
  <c r="I276"/>
  <c r="I274"/>
  <c r="I268"/>
  <c r="I250"/>
  <c r="I221" s="1"/>
  <c r="G250"/>
  <c r="H250"/>
  <c r="H221" s="1"/>
  <c r="G252"/>
  <c r="G266"/>
  <c r="G268"/>
  <c r="H268"/>
  <c r="G274"/>
  <c r="H274"/>
  <c r="G276"/>
  <c r="G273" s="1"/>
  <c r="H276"/>
  <c r="G123"/>
  <c r="G122" s="1"/>
  <c r="I145"/>
  <c r="H145"/>
  <c r="G145"/>
  <c r="G221" l="1"/>
  <c r="H273"/>
  <c r="I273"/>
  <c r="G106" l="1"/>
  <c r="G105" s="1"/>
  <c r="G109"/>
  <c r="G98" l="1"/>
  <c r="H82" l="1"/>
  <c r="I82"/>
  <c r="H84"/>
  <c r="I84"/>
  <c r="H172" l="1"/>
  <c r="H22" s="1"/>
  <c r="I172"/>
  <c r="I185" l="1"/>
  <c r="I183" s="1"/>
  <c r="I22" s="1"/>
  <c r="G97" l="1"/>
  <c r="G89"/>
  <c r="G177"/>
  <c r="G176" s="1"/>
  <c r="G118"/>
  <c r="G117" s="1"/>
  <c r="G116" s="1"/>
  <c r="G180"/>
  <c r="G179" s="1"/>
  <c r="G73"/>
  <c r="G77"/>
  <c r="G80"/>
  <c r="G82"/>
  <c r="G84"/>
  <c r="G172"/>
  <c r="G183"/>
  <c r="G175" l="1"/>
  <c r="G22" l="1"/>
</calcChain>
</file>

<file path=xl/sharedStrings.xml><?xml version="1.0" encoding="utf-8"?>
<sst xmlns="http://schemas.openxmlformats.org/spreadsheetml/2006/main" count="950" uniqueCount="492">
  <si>
    <t>№ п/п</t>
  </si>
  <si>
    <t>Наименование</t>
  </si>
  <si>
    <t>ЦСР</t>
  </si>
  <si>
    <t>ВР</t>
  </si>
  <si>
    <t>РЗ</t>
  </si>
  <si>
    <t>ПР</t>
  </si>
  <si>
    <t>В С Е Г О</t>
  </si>
  <si>
    <t>02 0 00 00000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</si>
  <si>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</si>
  <si>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</si>
  <si>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</si>
  <si>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</si>
  <si>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</si>
  <si>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</si>
  <si>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</si>
  <si>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</si>
  <si>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 Расходы муниципального района на обеспечение внешкольной деятельности</t>
  </si>
  <si>
    <t>Расходы на обеспечение деятельности (оказание услуг) дошкольных учреждений 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</si>
  <si>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</si>
  <si>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</si>
  <si>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</si>
  <si>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</si>
  <si>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</si>
  <si>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</si>
  <si>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</si>
  <si>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</si>
  <si>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(Закупка товаров, работ и услуг для государственных(муниципальных нужд)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</si>
  <si>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</si>
  <si>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Расходы муниципального бюджета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</si>
  <si>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</si>
  <si>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</si>
  <si>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 бюджета на обеспечение деятельности школ и интернатов (Иные бюджетные ассигнования)</t>
  </si>
  <si>
    <t>02 1 02 70100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</si>
  <si>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</si>
  <si>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</si>
  <si>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</si>
  <si>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</si>
  <si>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населению)областной бюджет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</si>
  <si>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</si>
  <si>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</si>
  <si>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</si>
  <si>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</si>
  <si>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</si>
  <si>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</si>
  <si>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</si>
  <si>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</si>
  <si>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</si>
  <si>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</si>
  <si>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</si>
  <si>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</si>
  <si>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</si>
  <si>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</si>
  <si>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</si>
  <si>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</si>
  <si>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</si>
  <si>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02 2 14 00000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</si>
  <si>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</si>
  <si>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</si>
  <si>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</si>
  <si>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</si>
  <si>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</si>
  <si>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</si>
  <si>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</si>
  <si>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</si>
  <si>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</si>
  <si>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Подпрограмма «Создание условий для организации отдыха и оздоровления детей и молодежи Петропавловского муниципального района»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</si>
  <si>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</si>
  <si>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</si>
  <si>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</si>
  <si>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Расходы на мероприятия по организации отдыха и оздоровления детей и молодежи 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</si>
  <si>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02 4 03 80280</t>
  </si>
  <si>
    <t> Расходы на мероприятия по вовлечению молодёжи в соц.практику ОБ</t>
  </si>
  <si>
    <t>02 4 04 78330</t>
  </si>
  <si>
    <t>Подпрограмма «Обеспечение деятельности отдела по образованию администрации Петропавловского муниципального района»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</si>
  <si>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</si>
  <si>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</si>
  <si>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</si>
  <si>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</si>
  <si>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</si>
  <si>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 +  бухгалтерия + хоз.группа 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</si>
  <si>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02 7 00 80650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</si>
  <si>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</si>
  <si>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11 0 00 00000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</si>
  <si>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</si>
  <si>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</si>
  <si>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</si>
  <si>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«Образование»</t>
  </si>
  <si>
    <t>11 0 02 00000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</si>
  <si>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</si>
  <si>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</si>
  <si>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</si>
  <si>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</si>
  <si>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</si>
  <si>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</si>
  <si>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</si>
  <si>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</si>
  <si>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Расходы муниципального бюджета на обеспечение деятельности библиотек. (Иные бюджетные ассигнования)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</si>
  <si>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</si>
  <si>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11 0 04 00000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</si>
  <si>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</si>
  <si>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11 0 04  80410</t>
  </si>
  <si>
    <t>Основное мероприятие «Обеспечение реализации муниципальной программы»</t>
  </si>
  <si>
    <t>11 0 05 00000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</si>
  <si>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</si>
  <si>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</si>
  <si>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</si>
  <si>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</si>
  <si>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</si>
  <si>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11  0 05 82900</t>
  </si>
  <si>
    <t>Муниципальная программа Петропавловского муниципального района «Экономическое развитие и инновационная экономика»</t>
  </si>
  <si>
    <t>15 0 00 00000</t>
  </si>
  <si>
    <t>Подпрограмма « Развитие и поддержка малого предпринимательства» муниципальной программы «Экономическое развитие и инновационная экономика»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</si>
  <si>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</si>
  <si>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</si>
  <si>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</si>
  <si>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</si>
  <si>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</si>
  <si>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4.</t>
  </si>
  <si>
    <t>05 0 00 00000</t>
  </si>
  <si>
    <t>Подпрограмма «Создание условий для обеспечения доступным и комфортным жильем населения Петропавловского муниципального района »</t>
  </si>
  <si>
    <t>05 1 00 00000</t>
  </si>
  <si>
    <t>Основное мероприятие «Обеспечение жильем молодых семей»</t>
  </si>
  <si>
    <t>05 1 01 00000</t>
  </si>
  <si>
    <t>Основное мероприятие «Обеспечение жильем молодых семей»ФБ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</si>
  <si>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</si>
  <si>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39 0 00 00000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</si>
  <si>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</si>
  <si>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</si>
  <si>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</si>
  <si>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</si>
  <si>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</si>
  <si>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39 0 02 00000</t>
  </si>
  <si>
    <t>Организацию проведения оплачиваемых общественных работ (Межбюджетные трансферты)</t>
  </si>
  <si>
    <t>39 0 02 78430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</si>
  <si>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</si>
  <si>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39 0 02 87880</t>
  </si>
  <si>
    <t>39 0 02 78670</t>
  </si>
  <si>
    <t>39 0 02 20570</t>
  </si>
  <si>
    <t xml:space="preserve"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района»(Резервный фонд района) </t>
  </si>
  <si>
    <t>39 0 02 80540</t>
  </si>
  <si>
    <t>39 0 02 81600</t>
  </si>
  <si>
    <t>Основное мероприятие «Обеспечение реализации муниципальной программы»»</t>
  </si>
  <si>
    <t>39 0 03 00000</t>
  </si>
  <si>
    <t>39 0 03 82010</t>
  </si>
  <si>
    <t>58 0 00 00000</t>
  </si>
  <si>
    <t>58 0 01 00000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</si>
  <si>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</si>
  <si>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</si>
  <si>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</si>
  <si>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</si>
  <si>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</si>
  <si>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</si>
  <si>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</si>
  <si>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</si>
  <si>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</si>
  <si>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</si>
  <si>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</si>
  <si>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</si>
  <si>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</si>
  <si>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</si>
  <si>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</si>
  <si>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</si>
  <si>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58 0 01 80680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</si>
  <si>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</si>
  <si>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</si>
  <si>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обязательств(взносы на капитальный ремонт жилфонда)(Закупка товаров ,работ и услуг для государственных (муниципальных) нужд)</t>
  </si>
  <si>
    <t>58 0 01 80090</t>
  </si>
  <si>
    <t>Выполнение других расходных обязательств (Закупка товаров, работ и услуг для государственных (муниципальных) нужд)(ОБ)</t>
  </si>
  <si>
    <t>58 0 01 78530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</si>
  <si>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</si>
  <si>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</si>
  <si>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</si>
  <si>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</si>
  <si>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</si>
  <si>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</si>
  <si>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</si>
  <si>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</si>
  <si>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25 0 00 00000</t>
  </si>
  <si>
    <t>Основное мероприятие «Улучшение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селе»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</si>
  <si>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населению)(ОБ)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</si>
  <si>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</si>
  <si>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</si>
  <si>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Основное мероприятие «Проведение Всероссийской сельскохозяйственной переписи»</t>
  </si>
  <si>
    <t>25 1 05 00000</t>
  </si>
  <si>
    <t>Субвенции на проведение всероссийской сельскохозяйственной переписи.(ФБ)</t>
  </si>
  <si>
    <t>25 1 05 53910</t>
  </si>
  <si>
    <t>Муниципальная программа «Профилактика правонарушений и противодействие преступности на территории Петропавловского муниципального района Воронежской области на 2015-2020годы»</t>
  </si>
  <si>
    <t>03 0 00 00000</t>
  </si>
  <si>
    <t>8.1.</t>
  </si>
  <si>
    <t>Основное мероприятие                    « Информационно-методическое обеспечение профилактики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</si>
  <si>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</si>
  <si>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</si>
  <si>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</si>
  <si>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</si>
  <si>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</si>
  <si>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</si>
  <si>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07</t>
  </si>
  <si>
    <t>01</t>
  </si>
  <si>
    <t>09</t>
  </si>
  <si>
    <t>02</t>
  </si>
  <si>
    <t>04</t>
  </si>
  <si>
    <t>08</t>
  </si>
  <si>
    <t>03</t>
  </si>
  <si>
    <t>05</t>
  </si>
  <si>
    <t>06</t>
  </si>
  <si>
    <t>Управление Резервным фондом</t>
  </si>
  <si>
    <t>Зарезервированные средства связанные с особенностями исполнения бюджета (Иные бюджетные ассигнования)</t>
  </si>
  <si>
    <t>13</t>
  </si>
  <si>
    <t>800</t>
  </si>
  <si>
    <t>200</t>
  </si>
  <si>
    <t>02 4 03 S8410</t>
  </si>
  <si>
    <t>300</t>
  </si>
  <si>
    <t>10</t>
  </si>
  <si>
    <t>11 0 06 80600</t>
  </si>
  <si>
    <t>39 0 01 80100</t>
  </si>
  <si>
    <t>Прочие межбюджетные трансферты общего характера за счет дорожного фонда муниципального района</t>
  </si>
  <si>
    <t>Межбюджетные трансферты по переданным полномочиям на содержание библиотек</t>
  </si>
  <si>
    <t>39 0 02 81290</t>
  </si>
  <si>
    <t>14</t>
  </si>
  <si>
    <t>500</t>
  </si>
  <si>
    <t>Расходы на осуществление моб. подготовки за счет МТБ</t>
  </si>
  <si>
    <t>15 2 00 00000</t>
  </si>
  <si>
    <t>15 2 01 00000</t>
  </si>
  <si>
    <t>15 2 01 81300</t>
  </si>
  <si>
    <t>600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</si>
  <si>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</si>
  <si>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 xml:space="preserve">Мероприятие по поддержке организаций,осуществляющих пассажирские перевозки </t>
  </si>
  <si>
    <t>Сумма (тыс.рублей)</t>
  </si>
  <si>
    <t>2021 год</t>
  </si>
  <si>
    <t xml:space="preserve">Муниципальная программа Петропавловского муниципального района «Развитие образования» </t>
  </si>
  <si>
    <t>1.1</t>
  </si>
  <si>
    <t>1.1.1</t>
  </si>
  <si>
    <t>02 1 01 70100</t>
  </si>
  <si>
    <t>02 1 01 78300</t>
  </si>
  <si>
    <t>02 1 02 80670</t>
  </si>
  <si>
    <t>1.1.2</t>
  </si>
  <si>
    <t>02 1 02 S8130</t>
  </si>
  <si>
    <t>1.2</t>
  </si>
  <si>
    <t>1.2.2</t>
  </si>
  <si>
    <t>1.2.3</t>
  </si>
  <si>
    <t>1.2.4</t>
  </si>
  <si>
    <t>1.2.7</t>
  </si>
  <si>
    <t>1.3</t>
  </si>
  <si>
    <t>1.3.3</t>
  </si>
  <si>
    <t>02 3 06 70100</t>
  </si>
  <si>
    <t>Мероприятия в области дополнительного образования.(Иные бюджетные ассигнования)</t>
  </si>
  <si>
    <t>1.4</t>
  </si>
  <si>
    <t>1.4.1</t>
  </si>
  <si>
    <t>02 4 03 S8320</t>
  </si>
  <si>
    <t>1.5</t>
  </si>
  <si>
    <t>02 7 00 70100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</si>
  <si>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</si>
  <si>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t>05 1 01 L4970</t>
  </si>
  <si>
    <t>Муниципальная программа Петропавловского муниципального района Воронежской области «Развитие  культуры »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</si>
  <si>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</si>
  <si>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КДЦ.(Закупка товаров, работ и услуг для государственных (муниципальных) нужд)</t>
  </si>
  <si>
    <t>Расходы муниципального бюджета на обеспечение деятельности КДЦ.(Иные бюджетные ассигнования)</t>
  </si>
  <si>
    <t>2.2</t>
  </si>
  <si>
    <t>2.3</t>
  </si>
  <si>
    <t>11 0 03 70100</t>
  </si>
  <si>
    <t>11 0 03 78440</t>
  </si>
  <si>
    <t xml:space="preserve">11 0 03 L5190 </t>
  </si>
  <si>
    <t>2.4</t>
  </si>
  <si>
    <t>2.5</t>
  </si>
  <si>
    <t>2.6</t>
  </si>
  <si>
    <t>Основное мероприятие "Развитие туризма и рекриации"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</si>
  <si>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</si>
  <si>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3.1</t>
  </si>
  <si>
    <t>3.1.1</t>
  </si>
  <si>
    <t>5.1</t>
  </si>
  <si>
    <t>5.2</t>
  </si>
  <si>
    <t>39 0 02 S8041</t>
  </si>
  <si>
    <t>Передоставление финансовой поддержки поселениям (межбюджетные трансферты) за счет субсидии из областного бюджета</t>
  </si>
  <si>
    <t>39 0 02 80590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</si>
  <si>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</si>
  <si>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</si>
  <si>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Субсидии на уличное освещение ОБ</t>
  </si>
  <si>
    <t>5.3</t>
  </si>
  <si>
    <t>Муниципальная программа  «Развитие местного самоуправления Петропавловского муниципального района »</t>
  </si>
  <si>
    <t>6.1</t>
  </si>
  <si>
    <t>58 0 01 70100</t>
  </si>
  <si>
    <t>58 0 01 70350</t>
  </si>
  <si>
    <t>58 0 01 80350</t>
  </si>
  <si>
    <t>58 0 01 L5190</t>
  </si>
  <si>
    <t>Субсидии на господдержку отрасли культуры (гос.поддержка лучших сельских учреждений культуры)</t>
  </si>
  <si>
    <t>Субсидии на господдержку отрасли культуры (гос.поддержка лучших сельских учреждений культуры) со финансирование</t>
  </si>
  <si>
    <t>6.2</t>
  </si>
  <si>
    <t>6.3</t>
  </si>
  <si>
    <t>Муниципальная программа «Развитие сельского хозяйства Петропавловского муниципального района»</t>
  </si>
  <si>
    <t>7.1</t>
  </si>
  <si>
    <t>25 1 01 L5670</t>
  </si>
  <si>
    <t>8.2</t>
  </si>
  <si>
    <t>9.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</si>
  <si>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</si>
  <si>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58 0 01 82020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</si>
  <si>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</si>
  <si>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</si>
  <si>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Предоствавление грантов в форме субсидий СОНКО на реализацию проектов (программ) на конкурсной основе</t>
  </si>
  <si>
    <t>04 0 00 81440</t>
  </si>
  <si>
    <t>12</t>
  </si>
  <si>
    <t>02 2 14 78392</t>
  </si>
  <si>
    <t>58 0 01 78391</t>
  </si>
  <si>
    <t>1.2.5</t>
  </si>
  <si>
    <t>1.2.6</t>
  </si>
  <si>
    <t>4.1</t>
  </si>
  <si>
    <t xml:space="preserve">Основное мероприятие «Обеспечение реализации муниципальной программы» 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</si>
  <si>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</si>
  <si>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</si>
  <si>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</si>
  <si>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</si>
  <si>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</si>
  <si>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</si>
  <si>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2.1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</si>
  <si>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</si>
  <si>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</si>
  <si>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</si>
  <si>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</si>
  <si>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</si>
  <si>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 </t>
    </r>
    <r>
      <rPr>
        <sz val="12"/>
        <rFont val="Times New Roman"/>
        <family val="1"/>
        <charset val="204"/>
      </rPr>
  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(Кредит из обл.бюджета)</t>
    </r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</si>
  <si>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</si>
  <si>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 xml:space="preserve"> Комплектование книжных фондов библиотек муниципальных образований за счёт субсидии на поддержку отрасли культуры (Закупка товаров, работ и услуг для государственных (муниципальных) нужд</t>
  </si>
  <si>
    <t>39 0 02 S8040</t>
  </si>
  <si>
    <t>02 1 02 S8940</t>
  </si>
  <si>
    <t>02 1 0178150</t>
  </si>
  <si>
    <t>02 2 11 78544</t>
  </si>
  <si>
    <t>02 2 07 78541</t>
  </si>
  <si>
    <t>Основное мероприятие   « Мероприятия в области образования»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</si>
  <si>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</si>
  <si>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02 1 01 78270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</si>
  <si>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</si>
  <si>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</si>
  <si>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</si>
  <si>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</si>
  <si>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</si>
  <si>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</si>
  <si>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Мероприятия в области дополнительного образования.(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</si>
  <si>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02 3 06 78270</t>
  </si>
  <si>
    <t>Основное мероприятие «Обеспечение жильем молодых семей»за счёт субсидии из областного и федерального бюджетов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</si>
  <si>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</si>
  <si>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</si>
  <si>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</si>
  <si>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11 0 А1 55190</t>
  </si>
  <si>
    <t>2.2.1</t>
  </si>
  <si>
    <t>Межбюджетные трансферты  за счёт субсидии на господдержку отрасли культуры (государственная поддержка лучших работников сельских учреждений культуры)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</si>
  <si>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</si>
  <si>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</si>
  <si>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</si>
  <si>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</si>
  <si>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</si>
  <si>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</si>
  <si>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</si>
  <si>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</si>
  <si>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</si>
  <si>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</si>
  <si>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</si>
  <si>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Выполнение других расходных обязательств  (Иные бюджетные ассигнования)(налог на имущество)</t>
  </si>
  <si>
    <t>Выполнение других расходных обязательств (Закупка товаров, работ и услуг для государственных (муниципальных) нужд)(СМИ)</t>
  </si>
  <si>
    <t>11 0 01 78270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</si>
  <si>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</si>
  <si>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02 1 02 20540</t>
  </si>
  <si>
    <t>Строительство малой спортивной площадк для сдачи норм ГТО за счёт субсидии из обл.бюджета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</si>
  <si>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</si>
  <si>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02 3 06 20540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</si>
  <si>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</si>
  <si>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</si>
  <si>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</si>
  <si>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</si>
  <si>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</si>
  <si>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ИМБТ из обл.бюджета за наращивание налогового потенциала</t>
  </si>
  <si>
    <t>05 2 03 78270</t>
  </si>
  <si>
    <t>Расходы муниципального бюджета на обеспечение деятельности КДЦ.(Закупка товаров, работ и услуг для государственных (муниципальных) нужд) за средств резервного фонда администрации муниципального района</t>
  </si>
  <si>
    <t>11 0 01 80540</t>
  </si>
  <si>
    <t>Межбюджетные трансферты на изготовление карт-планов земельных участков за счёт субсидии из  ОБ</t>
  </si>
  <si>
    <t>39 0 02 S8460</t>
  </si>
  <si>
    <t>Иные межбюджетные трансферты на  уличное освещение за счет субсидии из областного бюджета</t>
  </si>
  <si>
    <t>39 0 02 S8670</t>
  </si>
  <si>
    <t>Иные межбюджетные трансферты на модернизацию  уличного освещения за счет субсидии из областного бюджета</t>
  </si>
  <si>
    <t>39 0 02 S8140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</si>
  <si>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</si>
  <si>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</si>
  <si>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Региональный проект "Спорт-норма жизни"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</si>
  <si>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</si>
  <si>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>02 1 02 80100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</si>
  <si>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 за счёт зарезервированных средств</t>
  </si>
  <si>
    <t>05 2 03 80100</t>
  </si>
  <si>
    <t>021Р5Д4953</t>
  </si>
  <si>
    <t>Региональный проект "Цифровая образовательная среда"</t>
  </si>
  <si>
    <t>02 1 E452100</t>
  </si>
  <si>
    <t>Межбюджетные трансферты по переданным полномочиям на капитальный ремондомов культуры с населением до 50 тыс.человек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</si>
  <si>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</si>
  <si>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 xml:space="preserve"> </t>
  </si>
  <si>
    <t>2022 год</t>
  </si>
  <si>
    <t>11 0 06 00000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</si>
  <si>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бюджета муниципального района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</si>
  <si>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</si>
  <si>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на внедрение целевой модели цифровой образовательной среды в общеобразовательных организациях за счёт субсидии из областного бюджета</t>
  </si>
  <si>
    <t>Расходы за счёт субсидии из областного бюджета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</si>
  <si>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</si>
  <si>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Основное мероприятие"Создание и развитие инфраструктуры на сельских территориях"</t>
  </si>
  <si>
    <t>02 2 07 78543</t>
  </si>
  <si>
    <t>02 2 07 78542</t>
  </si>
  <si>
    <t>02 1 02 S8750</t>
  </si>
  <si>
    <t>11 0 02 S8750</t>
  </si>
  <si>
    <t>39 0 02 L4670</t>
  </si>
  <si>
    <t>39 0 02 S8870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</si>
  <si>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</si>
  <si>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1 02 S8810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</si>
  <si>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</si>
  <si>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</si>
  <si>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</si>
  <si>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</si>
  <si>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фондами)иные выплаты персоналу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</si>
  <si>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родительских средств)</t>
  </si>
  <si>
    <t>Расходы на мероприятия по организации отдыха и оздоровления детей и молодежи  за счёт субсидии из областного бюджета</t>
  </si>
  <si>
    <t>Расходы на мероприятия по организации отдыха и оздоровления детей и молодежи  со финансирование из бюджета муниципального района</t>
  </si>
  <si>
    <t>Подпрограмма "Развитие транспортной системы"</t>
  </si>
  <si>
    <t>Благоустройство сельских территорий за счёт субсидии из областного бюджета</t>
  </si>
  <si>
    <t>Благоустройство территорий муниципальных образований  за счёт субсидии из областного бюджета</t>
  </si>
  <si>
    <t>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</si>
  <si>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муниципального на обеспечение другой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</si>
  <si>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школ и интернатов(Закупка товаров, работ и услуг для государственных муниципальных нужд)субсидия из областного бюджета на приобретение молочной продукции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</si>
  <si>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со финансирование из бюджета муниципального района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</si>
  <si>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</si>
  <si>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населению)софинансирование из бюджета муниципального района</t>
  </si>
  <si>
    <t>Расходы на осуществление мобилизационной  подготовки за счет бюджета муниципального района</t>
  </si>
  <si>
    <t>11 0 01 L4670</t>
  </si>
  <si>
    <t>Приложение № 6</t>
  </si>
  <si>
    <t>Межбюджетные трансферты сельским поселениям за счёт резервного фонда администрации Петропавловсукого муниципального района</t>
  </si>
  <si>
    <t>Прочие межбюджетные трансферты на меропиятия по ГО ЧС за счет средств областного бюджета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</si>
  <si>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</si>
  <si>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 02 S8100</t>
  </si>
  <si>
    <t>Межбюджетные трансферты сельским поселениям  за счёт бюджета муниципального района на ремонт объектов культуры</t>
  </si>
  <si>
    <t>39 0 02 80120</t>
  </si>
  <si>
    <t>Расходы на укрепление материально-технического оснащения образовательных учрежденийа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</si>
  <si>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 </t>
  </si>
  <si>
    <t>Расходы муниципального на организацию бесплатного горячего питания обучающихся,получающих начальное общее образование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</si>
  <si>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</si>
  <si>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02 1 02 53030</t>
  </si>
  <si>
    <t>100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</si>
  <si>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</si>
  <si>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нужд)за счет зарезервированных средств бюджета муниципального района</t>
  </si>
  <si>
    <t>39 0 03 80100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</si>
  <si>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</si>
  <si>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>6.6</t>
  </si>
  <si>
    <t xml:space="preserve">Прочие межбюджетные трансферты на проведение голосования </t>
  </si>
  <si>
    <t>39 0 02 70100</t>
  </si>
  <si>
    <t>Прочие межбюджетные трансферты за счёт ИМБТ на поощрение муниципальных образований за наращивание налогового потенциала</t>
  </si>
  <si>
    <t>39 0 02 78270</t>
  </si>
  <si>
    <t>50</t>
  </si>
  <si>
    <t xml:space="preserve">Расходы на проведение голосования </t>
  </si>
  <si>
    <t>58 0 05 00000</t>
  </si>
  <si>
    <t>58 0 05 70100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</si>
  <si>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</si>
  <si>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Основное мероприятие "Проведение Всеросийской переписи населения"</t>
  </si>
  <si>
    <t>Расходы на мероприятия по проведению Всероссийской переписи населения</t>
  </si>
  <si>
    <t>58 0 08 00000</t>
  </si>
  <si>
    <t>Расходы муниципального бюджета на обеспечение деятельности ДШИ за счет межбюджетных трансфертов на  поощрение муниципальных образований Воронежской области за наращивание налогового потенциала</t>
  </si>
  <si>
    <t>11 0 02 78270</t>
  </si>
  <si>
    <t xml:space="preserve"> " О бюджете Петропавловского муниципального  </t>
  </si>
  <si>
    <t xml:space="preserve">   2022-2023 годов"</t>
  </si>
  <si>
    <t xml:space="preserve"> района на 2021 год и плановый период </t>
  </si>
  <si>
    <t xml:space="preserve">от .12.2020 г. №  </t>
  </si>
  <si>
    <t>Петропавловского муниципального района на 2021 год</t>
  </si>
  <si>
    <t>и плановый период 2022-2023 годов.</t>
  </si>
  <si>
    <t>2023 год</t>
  </si>
  <si>
    <t>Основное мероприятие "Обеспечение проведения  выборов "</t>
  </si>
  <si>
    <t>7</t>
  </si>
  <si>
    <t>25 0 05 00000</t>
  </si>
  <si>
    <t>25 0 05  L5760</t>
  </si>
  <si>
    <t>Основное мероприятие "Организация деятельности по отлову и содержанию безнадзорных животных"</t>
  </si>
  <si>
    <t>25 0 06 00000</t>
  </si>
  <si>
    <t>25 0 06 78800</t>
  </si>
  <si>
    <t>25 0 05 L5760</t>
  </si>
  <si>
    <t>58 0 07 00000</t>
  </si>
  <si>
    <t>58 0 07 54690</t>
  </si>
  <si>
    <t>58 0 08 S8890</t>
  </si>
  <si>
    <t>25 0 09  00000</t>
  </si>
  <si>
    <t>25 0 09  L5760</t>
  </si>
  <si>
    <t>25 0 09 S8070</t>
  </si>
  <si>
    <t>02 1 02  L3040</t>
  </si>
  <si>
    <t>Расходы на создание и обеспечение функционирования  центров образования  естественно-научной и технологической направленности в образовательных организациях расположенных в сельской местности</t>
  </si>
  <si>
    <t>Расходы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</si>
  <si>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Расходы на реализацию мероприятий по созданию условий для развития физической культуры и массового спорта</t>
  </si>
  <si>
    <t xml:space="preserve"> 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</si>
  <si>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Передоставление финансовой поддержки поселениям (межбюджетные трансферты) за счет  бюджета муниципального района</t>
  </si>
  <si>
    <t>Дотации на выравнивание бюджетной обеспеченности поселений (Межбюджетные трансферты) областной бюджет</t>
  </si>
  <si>
    <t>Дотации на выравнивание бюджетной обеспеченности поселений (Межбюджетные трансферты) муниципальный бюджет</t>
  </si>
  <si>
    <t>39 0 02 78050</t>
  </si>
  <si>
    <t xml:space="preserve"> 39 0 02 88050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</si>
  <si>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спаопрта"</t>
  </si>
  <si>
    <t>11 0 04 S8750</t>
  </si>
  <si>
    <t>11 0 04  S8790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</si>
</sst>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7">
      <alignment horizontal="left" vertical="top" wrapText="1"/>
    </xf>
  </cellStyleXfs>
  <cellXfs count="254">
    <xf numFmtId="0" fontId="0" fillId="0" borderId="0" xfId="0"/>
    <xf numFmtId="49" fontId="0" fillId="0" borderId="0" xfId="0" applyNumberFormat="1"/>
    <xf numFmtId="49" fontId="0" fillId="0" borderId="0" xfId="0" applyNumberFormat="1" applyFill="1"/>
    <xf numFmtId="2" fontId="0" fillId="0" borderId="0" xfId="0" applyNumberFormat="1" applyFill="1"/>
    <xf numFmtId="0" fontId="0" fillId="2" borderId="0" xfId="0" applyFill="1"/>
    <xf numFmtId="0" fontId="3" fillId="0" borderId="0" xfId="0" applyFont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2" fontId="3" fillId="3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5" fillId="3" borderId="0" xfId="0" applyNumberFormat="1" applyFont="1" applyFill="1"/>
    <xf numFmtId="2" fontId="5" fillId="3" borderId="0" xfId="0" applyNumberFormat="1" applyFont="1" applyFill="1"/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11" fillId="0" borderId="7" xfId="2" applyNumberFormat="1" applyFont="1" applyFill="1" applyAlignment="1" applyProtection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wrapText="1"/>
    </xf>
    <xf numFmtId="0" fontId="11" fillId="0" borderId="1" xfId="0" applyFont="1" applyBorder="1" applyAlignment="1">
      <alignment vertical="top" wrapText="1"/>
    </xf>
    <xf numFmtId="49" fontId="11" fillId="0" borderId="1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5" xfId="0" applyFont="1" applyBorder="1" applyAlignment="1">
      <alignment vertical="top" wrapText="1"/>
    </xf>
    <xf numFmtId="0" fontId="11" fillId="0" borderId="1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0" fontId="3" fillId="2" borderId="6" xfId="0" applyFont="1" applyFill="1" applyBorder="1" applyAlignment="1">
      <alignment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49" fontId="3" fillId="0" borderId="12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right"/>
    </xf>
    <xf numFmtId="49" fontId="0" fillId="0" borderId="13" xfId="0" applyNumberFormat="1" applyFill="1" applyBorder="1"/>
    <xf numFmtId="49" fontId="0" fillId="0" borderId="0" xfId="0" applyNumberFormat="1" applyFill="1" applyBorder="1"/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0" fontId="11" fillId="0" borderId="14" xfId="0" applyFont="1" applyBorder="1" applyAlignment="1">
      <alignment vertical="top" wrapText="1"/>
    </xf>
    <xf numFmtId="0" fontId="1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wrapText="1"/>
    </xf>
    <xf numFmtId="49" fontId="0" fillId="4" borderId="0" xfId="0" applyNumberFormat="1" applyFill="1"/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49" fontId="5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2" fontId="2" fillId="3" borderId="4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</cellXfs>
  <cellStyles count="3">
    <cellStyle name="xl26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99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0"/>
  <sheetViews>
    <sheetView tabSelected="1" topLeftCell="A276" zoomScaleNormal="100" workbookViewId="0">
      <selection activeCell="C164" sqref="C164"/>
    </sheetView>
  </sheetViews>
  <sheetFormatPr defaultColWidth="9.140625" defaultRowHeight="15"/>
  <cols>
    <col min="1" max="1" width="5.140625" style="50" customWidth="1"/>
    <col min="2" max="2" width="40" style="50" customWidth="1"/>
    <col min="3" max="3" width="15.140625" style="51" customWidth="1"/>
    <col min="4" max="4" width="5" style="51" customWidth="1"/>
    <col min="5" max="5" width="4.42578125" style="51" customWidth="1"/>
    <col min="6" max="6" width="4" style="51" customWidth="1"/>
    <col min="7" max="7" width="15.140625" style="52" customWidth="1"/>
    <col min="8" max="8" width="14" style="51" customWidth="1"/>
    <col min="9" max="9" width="14.42578125" style="51" customWidth="1"/>
    <col min="10" max="10" width="13.28515625" style="2" customWidth="1"/>
    <col min="11" max="11" width="19.140625" style="2" customWidth="1"/>
    <col min="12" max="19" width="9.140625" style="2"/>
    <col min="20" max="16384" width="9.140625" style="1"/>
  </cols>
  <sheetData>
    <row r="1" spans="1:9">
      <c r="A1" s="50" t="s">
        <v>390</v>
      </c>
    </row>
    <row r="2" spans="1:9" ht="15.75">
      <c r="A2" s="224" t="s">
        <v>426</v>
      </c>
      <c r="B2" s="224"/>
      <c r="C2" s="224"/>
      <c r="D2" s="224"/>
      <c r="E2" s="224"/>
      <c r="F2" s="224"/>
      <c r="G2" s="224"/>
      <c r="H2" s="224"/>
      <c r="I2" s="224"/>
    </row>
    <row r="3" spans="1:9" ht="15.75">
      <c r="A3" s="77"/>
      <c r="B3" s="77"/>
      <c r="C3" s="77"/>
      <c r="D3" s="77"/>
      <c r="E3" s="77"/>
      <c r="F3" s="77"/>
      <c r="G3" s="77"/>
      <c r="H3" s="77"/>
      <c r="I3" s="77"/>
    </row>
    <row r="4" spans="1:9" ht="15.75">
      <c r="A4" s="77"/>
      <c r="B4" s="77"/>
      <c r="C4" s="77"/>
      <c r="D4" s="77"/>
      <c r="E4" s="77"/>
      <c r="F4" s="113"/>
      <c r="G4" s="220" t="s">
        <v>313</v>
      </c>
      <c r="H4" s="220"/>
      <c r="I4" s="220"/>
    </row>
    <row r="5" spans="1:9" ht="15.75">
      <c r="A5" s="77"/>
      <c r="B5" s="77"/>
      <c r="C5" s="77"/>
      <c r="D5" s="77"/>
      <c r="E5" s="77"/>
      <c r="F5" s="220" t="s">
        <v>314</v>
      </c>
      <c r="G5" s="220"/>
      <c r="H5" s="220"/>
      <c r="I5" s="220"/>
    </row>
    <row r="6" spans="1:9" ht="15.75">
      <c r="A6" s="77"/>
      <c r="B6" s="77"/>
      <c r="C6" s="77"/>
      <c r="D6" s="77"/>
      <c r="E6" s="77"/>
      <c r="F6" s="220" t="s">
        <v>458</v>
      </c>
      <c r="G6" s="220"/>
      <c r="H6" s="220"/>
      <c r="I6" s="220"/>
    </row>
    <row r="7" spans="1:9" ht="15.75">
      <c r="A7" s="77"/>
      <c r="B7" s="77"/>
      <c r="C7" s="77"/>
      <c r="D7" s="77"/>
      <c r="E7" s="77"/>
      <c r="F7" s="220" t="s">
        <v>460</v>
      </c>
      <c r="G7" s="220"/>
      <c r="H7" s="220"/>
      <c r="I7" s="220"/>
    </row>
    <row r="8" spans="1:9" ht="15.75">
      <c r="A8" s="77"/>
      <c r="B8" s="77"/>
      <c r="C8" s="77"/>
      <c r="D8" s="77"/>
      <c r="E8" s="77"/>
      <c r="F8" s="220" t="s">
        <v>459</v>
      </c>
      <c r="G8" s="220"/>
      <c r="H8" s="220"/>
      <c r="I8" s="220"/>
    </row>
    <row r="9" spans="1:9" ht="19.5" customHeight="1">
      <c r="A9" s="77"/>
      <c r="B9" s="77"/>
      <c r="C9" s="77"/>
      <c r="D9" s="77"/>
      <c r="E9" s="77"/>
      <c r="F9" s="221" t="s">
        <v>461</v>
      </c>
      <c r="G9" s="221"/>
      <c r="H9" s="221"/>
      <c r="I9" s="221"/>
    </row>
    <row r="10" spans="1:9" ht="2.25" customHeight="1">
      <c r="A10" s="77"/>
      <c r="B10" s="77"/>
      <c r="C10" s="77"/>
      <c r="D10" s="77"/>
      <c r="E10" s="77"/>
      <c r="F10" s="222"/>
      <c r="G10" s="222"/>
      <c r="H10" s="222"/>
      <c r="I10" s="222"/>
    </row>
    <row r="11" spans="1:9" ht="15.75">
      <c r="A11" s="5"/>
      <c r="B11" s="5"/>
      <c r="C11" s="6"/>
      <c r="D11" s="6"/>
      <c r="E11" s="6"/>
      <c r="F11" s="6"/>
      <c r="G11" s="6"/>
      <c r="H11" s="6"/>
      <c r="I11" s="6"/>
    </row>
    <row r="12" spans="1:9" ht="15.75">
      <c r="A12" s="225" t="s">
        <v>315</v>
      </c>
      <c r="B12" s="225"/>
      <c r="C12" s="225"/>
      <c r="D12" s="225"/>
      <c r="E12" s="225"/>
      <c r="F12" s="225"/>
      <c r="G12" s="225"/>
      <c r="H12" s="225"/>
      <c r="I12" s="6"/>
    </row>
    <row r="13" spans="1:9" ht="15.75">
      <c r="A13" s="226" t="s">
        <v>316</v>
      </c>
      <c r="B13" s="226"/>
      <c r="C13" s="226"/>
      <c r="D13" s="226"/>
      <c r="E13" s="226"/>
      <c r="F13" s="226"/>
      <c r="G13" s="226"/>
      <c r="H13" s="226"/>
      <c r="I13" s="6"/>
    </row>
    <row r="14" spans="1:9" ht="15.75">
      <c r="A14" s="225" t="s">
        <v>462</v>
      </c>
      <c r="B14" s="225"/>
      <c r="C14" s="225"/>
      <c r="D14" s="225"/>
      <c r="E14" s="225"/>
      <c r="F14" s="225"/>
      <c r="G14" s="225"/>
      <c r="H14" s="225"/>
      <c r="I14" s="6"/>
    </row>
    <row r="15" spans="1:9" ht="15.75">
      <c r="A15" s="225" t="s">
        <v>463</v>
      </c>
      <c r="B15" s="225"/>
      <c r="C15" s="225"/>
      <c r="D15" s="225"/>
      <c r="E15" s="225"/>
      <c r="F15" s="225"/>
      <c r="G15" s="225"/>
      <c r="H15" s="225"/>
      <c r="I15" s="6"/>
    </row>
    <row r="16" spans="1:9" ht="15.75">
      <c r="A16" s="5"/>
      <c r="B16" s="5"/>
      <c r="C16" s="6"/>
      <c r="D16" s="6"/>
      <c r="E16" s="6"/>
      <c r="F16" s="6"/>
      <c r="G16" s="6"/>
      <c r="H16" s="6"/>
      <c r="I16" s="154"/>
    </row>
    <row r="17" spans="1:13" ht="15.75">
      <c r="A17" s="5"/>
      <c r="B17" s="5"/>
      <c r="C17" s="6"/>
      <c r="D17" s="6"/>
      <c r="E17" s="6"/>
      <c r="F17" s="6"/>
      <c r="G17" s="154"/>
      <c r="H17" s="154"/>
      <c r="I17" s="154"/>
    </row>
    <row r="18" spans="1:13" ht="11.25" customHeight="1">
      <c r="A18" s="223"/>
      <c r="B18" s="223"/>
      <c r="C18" s="223"/>
      <c r="D18" s="223"/>
      <c r="E18" s="223"/>
      <c r="F18" s="223"/>
      <c r="G18" s="223"/>
      <c r="H18" s="223"/>
      <c r="I18" s="223"/>
    </row>
    <row r="19" spans="1:13" ht="14.45" customHeight="1">
      <c r="A19" s="237" t="s">
        <v>0</v>
      </c>
      <c r="B19" s="237" t="s">
        <v>1</v>
      </c>
      <c r="C19" s="238" t="s">
        <v>2</v>
      </c>
      <c r="D19" s="238" t="s">
        <v>3</v>
      </c>
      <c r="E19" s="238" t="s">
        <v>4</v>
      </c>
      <c r="F19" s="238" t="s">
        <v>5</v>
      </c>
      <c r="G19" s="239" t="s">
        <v>227</v>
      </c>
      <c r="H19" s="240"/>
      <c r="I19" s="241"/>
    </row>
    <row r="20" spans="1:13" ht="18.75" customHeight="1">
      <c r="A20" s="237"/>
      <c r="B20" s="237"/>
      <c r="C20" s="238"/>
      <c r="D20" s="238"/>
      <c r="E20" s="238"/>
      <c r="F20" s="238"/>
      <c r="G20" s="8" t="s">
        <v>228</v>
      </c>
      <c r="H20" s="12" t="s">
        <v>391</v>
      </c>
      <c r="I20" s="9" t="s">
        <v>464</v>
      </c>
    </row>
    <row r="21" spans="1:13" ht="15.75">
      <c r="A21" s="10">
        <v>1</v>
      </c>
      <c r="B21" s="11">
        <v>2</v>
      </c>
      <c r="C21" s="12">
        <v>3</v>
      </c>
      <c r="D21" s="12">
        <v>4</v>
      </c>
      <c r="E21" s="12">
        <v>5</v>
      </c>
      <c r="F21" s="12">
        <v>6</v>
      </c>
      <c r="G21" s="13">
        <v>7</v>
      </c>
      <c r="H21" s="14">
        <v>8</v>
      </c>
      <c r="I21" s="9">
        <v>9</v>
      </c>
      <c r="M21" s="3"/>
    </row>
    <row r="22" spans="1:13" ht="13.15" customHeight="1">
      <c r="A22" s="243"/>
      <c r="B22" s="249" t="s">
        <v>6</v>
      </c>
      <c r="C22" s="244"/>
      <c r="D22" s="248"/>
      <c r="E22" s="248"/>
      <c r="F22" s="248"/>
      <c r="G22" s="242">
        <f>G24+G116+G132+G175+G182+G221+G260+G273+G278</f>
        <v>374009.09300000005</v>
      </c>
      <c r="H22" s="242">
        <f>H24+H116+H132+H175+H182+H221+H260+H273+H278</f>
        <v>314258.86959999998</v>
      </c>
      <c r="I22" s="242">
        <f>I24+I116+I132+I175+I182+I221+I260+I273+I278</f>
        <v>317740.52299999999</v>
      </c>
      <c r="J22" s="160"/>
      <c r="K22" s="4"/>
      <c r="L22" s="4"/>
    </row>
    <row r="23" spans="1:13" ht="18.75" customHeight="1">
      <c r="A23" s="243"/>
      <c r="B23" s="250"/>
      <c r="C23" s="244"/>
      <c r="D23" s="248"/>
      <c r="E23" s="248"/>
      <c r="F23" s="248"/>
      <c r="G23" s="242"/>
      <c r="H23" s="242"/>
      <c r="I23" s="242"/>
    </row>
    <row r="24" spans="1:13" ht="55.5" customHeight="1">
      <c r="A24" s="15">
        <v>1</v>
      </c>
      <c r="B24" s="16" t="s">
        <v>229</v>
      </c>
      <c r="C24" s="17" t="s">
        <v>7</v>
      </c>
      <c r="D24" s="7"/>
      <c r="E24" s="7"/>
      <c r="F24" s="7"/>
      <c r="G24" s="18">
        <f>G25+G72+G89+G97+G109+G105</f>
        <v>221774.111</v>
      </c>
      <c r="H24" s="210">
        <f t="shared" ref="H24:I24" si="0">H25+H72+H89+H97+H109+H105</f>
        <v>210526.4</v>
      </c>
      <c r="I24" s="210">
        <f t="shared" si="0"/>
        <v>218769.95100000003</v>
      </c>
      <c r="J24" s="3"/>
    </row>
    <row r="25" spans="1:13" ht="51.75" customHeight="1">
      <c r="A25" s="15" t="s">
        <v>230</v>
      </c>
      <c r="B25" s="16" t="s">
        <v>8</v>
      </c>
      <c r="C25" s="17" t="s">
        <v>9</v>
      </c>
      <c r="D25" s="19"/>
      <c r="E25" s="19"/>
      <c r="F25" s="19"/>
      <c r="G25" s="18">
        <f>G26+G38+G66+G69+G63</f>
        <v>190320.11099999998</v>
      </c>
      <c r="H25" s="219">
        <f t="shared" ref="H25:I25" si="1">H26+H38+H66+H69+H63</f>
        <v>179940.40000000002</v>
      </c>
      <c r="I25" s="219">
        <f t="shared" si="1"/>
        <v>187302.35100000002</v>
      </c>
    </row>
    <row r="26" spans="1:13" ht="39" customHeight="1">
      <c r="A26" s="15" t="s">
        <v>231</v>
      </c>
      <c r="B26" s="16" t="s">
        <v>10</v>
      </c>
      <c r="C26" s="17" t="s">
        <v>11</v>
      </c>
      <c r="D26" s="19"/>
      <c r="E26" s="19"/>
      <c r="F26" s="19"/>
      <c r="G26" s="18">
        <f>G30+G32+G33+G34+G31+G35+G28+G29+G27+G36+G37</f>
        <v>32665.3</v>
      </c>
      <c r="H26" s="210">
        <f t="shared" ref="H26:I26" si="2">H30+H32+H33+H34+H31+H35+H28+H29+H27+H36+H37</f>
        <v>31936.799999999999</v>
      </c>
      <c r="I26" s="210">
        <f t="shared" si="2"/>
        <v>32728.799999999999</v>
      </c>
    </row>
    <row r="27" spans="1:13" ht="180" customHeight="1">
      <c r="A27" s="15"/>
      <c r="B27" s="21" t="s">
        <v>27</v>
      </c>
      <c r="C27" s="63" t="s">
        <v>323</v>
      </c>
      <c r="D27" s="19">
        <v>300</v>
      </c>
      <c r="E27" s="19">
        <v>10</v>
      </c>
      <c r="F27" s="19" t="s">
        <v>200</v>
      </c>
      <c r="G27" s="18">
        <v>145</v>
      </c>
      <c r="H27" s="22">
        <v>145</v>
      </c>
      <c r="I27" s="23">
        <v>145</v>
      </c>
    </row>
    <row r="28" spans="1:13" ht="188.25" customHeight="1">
      <c r="A28" s="20"/>
      <c r="B28" s="21" t="s">
        <v>19</v>
      </c>
      <c r="C28" s="17" t="s">
        <v>20</v>
      </c>
      <c r="D28" s="19">
        <v>100</v>
      </c>
      <c r="E28" s="19" t="s">
        <v>196</v>
      </c>
      <c r="F28" s="19" t="s">
        <v>197</v>
      </c>
      <c r="G28" s="18">
        <v>19104</v>
      </c>
      <c r="H28" s="22">
        <v>20154.8</v>
      </c>
      <c r="I28" s="23">
        <v>21061.8</v>
      </c>
    </row>
    <row r="29" spans="1:13" ht="120" customHeight="1">
      <c r="A29" s="20"/>
      <c r="B29" s="21" t="s">
        <v>21</v>
      </c>
      <c r="C29" s="17" t="s">
        <v>20</v>
      </c>
      <c r="D29" s="19">
        <v>200</v>
      </c>
      <c r="E29" s="19" t="s">
        <v>196</v>
      </c>
      <c r="F29" s="19" t="s">
        <v>197</v>
      </c>
      <c r="G29" s="18">
        <v>389.9</v>
      </c>
      <c r="H29" s="22">
        <v>411.3</v>
      </c>
      <c r="I29" s="23">
        <v>429.8</v>
      </c>
    </row>
    <row r="30" spans="1:13" ht="169.5" customHeight="1">
      <c r="A30" s="20"/>
      <c r="B30" s="21" t="s">
        <v>12</v>
      </c>
      <c r="C30" s="17" t="s">
        <v>13</v>
      </c>
      <c r="D30" s="19">
        <v>100</v>
      </c>
      <c r="E30" s="19" t="s">
        <v>196</v>
      </c>
      <c r="F30" s="19" t="s">
        <v>197</v>
      </c>
      <c r="G30" s="18">
        <v>6662.2</v>
      </c>
      <c r="H30" s="22">
        <v>6728.9</v>
      </c>
      <c r="I30" s="23">
        <v>6795.4</v>
      </c>
    </row>
    <row r="31" spans="1:13" ht="63.75" hidden="1" customHeight="1">
      <c r="A31" s="20"/>
      <c r="B31" s="21" t="s">
        <v>12</v>
      </c>
      <c r="C31" s="17" t="s">
        <v>232</v>
      </c>
      <c r="D31" s="19">
        <v>100</v>
      </c>
      <c r="E31" s="19" t="s">
        <v>196</v>
      </c>
      <c r="F31" s="19" t="s">
        <v>197</v>
      </c>
      <c r="G31" s="18">
        <v>0</v>
      </c>
      <c r="H31" s="22">
        <v>0</v>
      </c>
      <c r="I31" s="23">
        <v>0</v>
      </c>
    </row>
    <row r="32" spans="1:13" ht="88.5" customHeight="1">
      <c r="A32" s="20"/>
      <c r="B32" s="21" t="s">
        <v>14</v>
      </c>
      <c r="C32" s="17" t="s">
        <v>13</v>
      </c>
      <c r="D32" s="19">
        <v>200</v>
      </c>
      <c r="E32" s="19" t="s">
        <v>196</v>
      </c>
      <c r="F32" s="19" t="s">
        <v>197</v>
      </c>
      <c r="G32" s="82">
        <v>6246.4</v>
      </c>
      <c r="H32" s="22">
        <v>4379</v>
      </c>
      <c r="I32" s="23">
        <v>4179</v>
      </c>
    </row>
    <row r="33" spans="1:9" ht="70.5" customHeight="1">
      <c r="A33" s="20"/>
      <c r="B33" s="21" t="s">
        <v>15</v>
      </c>
      <c r="C33" s="17" t="s">
        <v>13</v>
      </c>
      <c r="D33" s="19">
        <v>800</v>
      </c>
      <c r="E33" s="19" t="s">
        <v>196</v>
      </c>
      <c r="F33" s="19" t="s">
        <v>197</v>
      </c>
      <c r="G33" s="82">
        <v>117.8</v>
      </c>
      <c r="H33" s="22">
        <v>117.8</v>
      </c>
      <c r="I33" s="23">
        <v>117.8</v>
      </c>
    </row>
    <row r="34" spans="1:9" ht="72.75" hidden="1" customHeight="1">
      <c r="A34" s="20"/>
      <c r="B34" s="21" t="s">
        <v>17</v>
      </c>
      <c r="C34" s="17" t="s">
        <v>18</v>
      </c>
      <c r="D34" s="19">
        <v>200</v>
      </c>
      <c r="E34" s="19" t="s">
        <v>196</v>
      </c>
      <c r="F34" s="19" t="s">
        <v>197</v>
      </c>
      <c r="G34" s="18"/>
      <c r="H34" s="22"/>
      <c r="I34" s="23"/>
    </row>
    <row r="35" spans="1:9" ht="133.5" hidden="1" customHeight="1">
      <c r="A35" s="20"/>
      <c r="B35" s="21" t="s">
        <v>21</v>
      </c>
      <c r="C35" s="17" t="s">
        <v>233</v>
      </c>
      <c r="D35" s="19" t="s">
        <v>209</v>
      </c>
      <c r="E35" s="19" t="s">
        <v>196</v>
      </c>
      <c r="F35" s="19" t="s">
        <v>197</v>
      </c>
      <c r="G35" s="18"/>
      <c r="H35" s="24"/>
      <c r="I35" s="23"/>
    </row>
    <row r="36" spans="1:9" ht="0.75" customHeight="1">
      <c r="A36" s="78"/>
      <c r="B36" s="85" t="s">
        <v>327</v>
      </c>
      <c r="C36" s="25" t="s">
        <v>328</v>
      </c>
      <c r="D36" s="39">
        <v>200</v>
      </c>
      <c r="E36" s="79" t="s">
        <v>196</v>
      </c>
      <c r="F36" s="79" t="s">
        <v>197</v>
      </c>
      <c r="G36" s="84">
        <v>0</v>
      </c>
      <c r="H36" s="93">
        <v>0</v>
      </c>
      <c r="I36" s="82">
        <v>0</v>
      </c>
    </row>
    <row r="37" spans="1:9" ht="127.5" customHeight="1">
      <c r="A37" s="139"/>
      <c r="B37" s="138" t="s">
        <v>378</v>
      </c>
      <c r="C37" s="25" t="s">
        <v>379</v>
      </c>
      <c r="D37" s="39">
        <v>200</v>
      </c>
      <c r="E37" s="140" t="s">
        <v>196</v>
      </c>
      <c r="F37" s="140" t="s">
        <v>197</v>
      </c>
      <c r="G37" s="142">
        <v>0</v>
      </c>
      <c r="H37" s="93">
        <v>0</v>
      </c>
      <c r="I37" s="141">
        <v>0</v>
      </c>
    </row>
    <row r="38" spans="1:9" ht="31.5">
      <c r="A38" s="15" t="s">
        <v>235</v>
      </c>
      <c r="B38" s="16" t="s">
        <v>22</v>
      </c>
      <c r="C38" s="17" t="s">
        <v>23</v>
      </c>
      <c r="D38" s="19"/>
      <c r="E38" s="19"/>
      <c r="F38" s="19"/>
      <c r="G38" s="18">
        <f>G39+G40+G41+G42+G44+G45+G46+G47+G49+G50+G53+G61+G62</f>
        <v>149149.5</v>
      </c>
      <c r="H38" s="210">
        <f t="shared" ref="H38:I38" si="3">H39+H40+H41+H42+H44+H45+H46+H47+H49+H50+H53+H61+H62</f>
        <v>140215.80000000002</v>
      </c>
      <c r="I38" s="210">
        <f t="shared" si="3"/>
        <v>143608.50000000003</v>
      </c>
    </row>
    <row r="39" spans="1:9" ht="46.5" customHeight="1">
      <c r="A39" s="15"/>
      <c r="B39" s="193" t="s">
        <v>433</v>
      </c>
      <c r="C39" s="44" t="s">
        <v>322</v>
      </c>
      <c r="D39" s="19" t="s">
        <v>209</v>
      </c>
      <c r="E39" s="19" t="s">
        <v>196</v>
      </c>
      <c r="F39" s="19" t="s">
        <v>199</v>
      </c>
      <c r="G39" s="18">
        <v>100</v>
      </c>
      <c r="H39" s="22">
        <v>100</v>
      </c>
      <c r="I39" s="23">
        <v>100</v>
      </c>
    </row>
    <row r="40" spans="1:9" ht="190.5" customHeight="1">
      <c r="A40" s="15"/>
      <c r="B40" s="37" t="s">
        <v>436</v>
      </c>
      <c r="C40" s="44" t="s">
        <v>437</v>
      </c>
      <c r="D40" s="194" t="s">
        <v>438</v>
      </c>
      <c r="E40" s="19" t="s">
        <v>196</v>
      </c>
      <c r="F40" s="19" t="s">
        <v>199</v>
      </c>
      <c r="G40" s="18">
        <v>9374.4</v>
      </c>
      <c r="H40" s="22">
        <v>9374.4</v>
      </c>
      <c r="I40" s="23">
        <v>9374.4</v>
      </c>
    </row>
    <row r="41" spans="1:9" ht="72" customHeight="1">
      <c r="A41" s="15"/>
      <c r="B41" s="37" t="s">
        <v>435</v>
      </c>
      <c r="C41" s="44" t="s">
        <v>479</v>
      </c>
      <c r="D41" s="62" t="s">
        <v>209</v>
      </c>
      <c r="E41" s="62" t="s">
        <v>196</v>
      </c>
      <c r="F41" s="62" t="s">
        <v>199</v>
      </c>
      <c r="G41" s="67">
        <v>4558.8</v>
      </c>
      <c r="H41" s="66">
        <v>4823.8</v>
      </c>
      <c r="I41" s="65">
        <v>4740.3999999999996</v>
      </c>
    </row>
    <row r="42" spans="1:9" ht="247.5" customHeight="1">
      <c r="A42" s="20"/>
      <c r="B42" s="21" t="s">
        <v>24</v>
      </c>
      <c r="C42" s="17" t="s">
        <v>25</v>
      </c>
      <c r="D42" s="19">
        <v>100</v>
      </c>
      <c r="E42" s="19" t="s">
        <v>196</v>
      </c>
      <c r="F42" s="19" t="s">
        <v>199</v>
      </c>
      <c r="G42" s="209">
        <v>106404.9</v>
      </c>
      <c r="H42" s="213">
        <v>109772</v>
      </c>
      <c r="I42" s="69">
        <v>115809.60000000001</v>
      </c>
    </row>
    <row r="43" spans="1:9" ht="54.75" hidden="1" customHeight="1">
      <c r="A43" s="227"/>
      <c r="B43" s="247" t="s">
        <v>26</v>
      </c>
      <c r="C43" s="230" t="s">
        <v>25</v>
      </c>
      <c r="D43" s="228">
        <v>200</v>
      </c>
      <c r="E43" s="228" t="s">
        <v>196</v>
      </c>
      <c r="F43" s="228" t="s">
        <v>199</v>
      </c>
      <c r="G43" s="209"/>
      <c r="H43" s="213"/>
      <c r="I43" s="69"/>
    </row>
    <row r="44" spans="1:9" ht="165" customHeight="1">
      <c r="A44" s="227"/>
      <c r="B44" s="247"/>
      <c r="C44" s="230"/>
      <c r="D44" s="228"/>
      <c r="E44" s="228"/>
      <c r="F44" s="228"/>
      <c r="G44" s="209">
        <v>4401.1000000000004</v>
      </c>
      <c r="H44" s="213">
        <v>4574.3</v>
      </c>
      <c r="I44" s="69">
        <v>4825.7</v>
      </c>
    </row>
    <row r="45" spans="1:9" ht="105.75" customHeight="1">
      <c r="A45" s="20"/>
      <c r="B45" s="180" t="s">
        <v>420</v>
      </c>
      <c r="C45" s="80" t="s">
        <v>236</v>
      </c>
      <c r="D45" s="19">
        <v>200</v>
      </c>
      <c r="E45" s="19" t="s">
        <v>196</v>
      </c>
      <c r="F45" s="19" t="s">
        <v>199</v>
      </c>
      <c r="G45" s="209">
        <v>681.6</v>
      </c>
      <c r="H45" s="213">
        <v>681.6</v>
      </c>
      <c r="I45" s="69">
        <v>681.6</v>
      </c>
    </row>
    <row r="46" spans="1:9" ht="123.75" customHeight="1">
      <c r="A46" s="78"/>
      <c r="B46" s="180" t="s">
        <v>421</v>
      </c>
      <c r="C46" s="80" t="s">
        <v>236</v>
      </c>
      <c r="D46" s="79" t="s">
        <v>209</v>
      </c>
      <c r="E46" s="79" t="s">
        <v>196</v>
      </c>
      <c r="F46" s="79" t="s">
        <v>199</v>
      </c>
      <c r="G46" s="209">
        <v>681.6</v>
      </c>
      <c r="H46" s="213">
        <v>681.6</v>
      </c>
      <c r="I46" s="69">
        <v>681.6</v>
      </c>
    </row>
    <row r="47" spans="1:9" ht="162.75" customHeight="1">
      <c r="A47" s="20"/>
      <c r="B47" s="21" t="s">
        <v>28</v>
      </c>
      <c r="C47" s="17" t="s">
        <v>29</v>
      </c>
      <c r="D47" s="19">
        <v>100</v>
      </c>
      <c r="E47" s="19" t="s">
        <v>196</v>
      </c>
      <c r="F47" s="19" t="s">
        <v>199</v>
      </c>
      <c r="G47" s="209">
        <v>410.9</v>
      </c>
      <c r="H47" s="213">
        <v>410.9</v>
      </c>
      <c r="I47" s="69">
        <v>410.9</v>
      </c>
    </row>
    <row r="48" spans="1:9" ht="10.5" hidden="1" customHeight="1">
      <c r="A48" s="20"/>
      <c r="B48" s="21" t="s">
        <v>28</v>
      </c>
      <c r="C48" s="17" t="s">
        <v>32</v>
      </c>
      <c r="D48" s="19">
        <v>100</v>
      </c>
      <c r="E48" s="19" t="s">
        <v>196</v>
      </c>
      <c r="F48" s="19" t="s">
        <v>199</v>
      </c>
      <c r="G48" s="18"/>
      <c r="H48" s="22"/>
      <c r="I48" s="23"/>
    </row>
    <row r="49" spans="1:9" ht="88.5" customHeight="1">
      <c r="A49" s="20"/>
      <c r="B49" s="21" t="s">
        <v>30</v>
      </c>
      <c r="C49" s="17" t="s">
        <v>29</v>
      </c>
      <c r="D49" s="19">
        <v>200</v>
      </c>
      <c r="E49" s="19" t="s">
        <v>196</v>
      </c>
      <c r="F49" s="19" t="s">
        <v>199</v>
      </c>
      <c r="G49" s="18">
        <v>18010.7</v>
      </c>
      <c r="H49" s="65">
        <v>8927.1</v>
      </c>
      <c r="I49" s="23">
        <v>6114.2</v>
      </c>
    </row>
    <row r="50" spans="1:9" ht="95.25" customHeight="1">
      <c r="A50" s="20"/>
      <c r="B50" s="21" t="s">
        <v>31</v>
      </c>
      <c r="C50" s="17" t="s">
        <v>29</v>
      </c>
      <c r="D50" s="19">
        <v>800</v>
      </c>
      <c r="E50" s="19" t="s">
        <v>196</v>
      </c>
      <c r="F50" s="19" t="s">
        <v>199</v>
      </c>
      <c r="G50" s="26">
        <v>874.4</v>
      </c>
      <c r="H50" s="64">
        <v>870.1</v>
      </c>
      <c r="I50" s="64">
        <v>870.1</v>
      </c>
    </row>
    <row r="51" spans="1:9" ht="87.75" customHeight="1">
      <c r="A51" s="20"/>
      <c r="B51" s="37" t="s">
        <v>439</v>
      </c>
      <c r="C51" s="44" t="s">
        <v>406</v>
      </c>
      <c r="D51" s="39">
        <v>200</v>
      </c>
      <c r="E51" s="79" t="s">
        <v>196</v>
      </c>
      <c r="F51" s="79" t="s">
        <v>199</v>
      </c>
      <c r="G51" s="26"/>
      <c r="H51" s="81">
        <v>0</v>
      </c>
      <c r="I51" s="81">
        <v>0</v>
      </c>
    </row>
    <row r="52" spans="1:9" ht="18" customHeight="1">
      <c r="A52" s="114"/>
      <c r="B52" s="37" t="s">
        <v>358</v>
      </c>
      <c r="C52" s="44" t="s">
        <v>359</v>
      </c>
      <c r="D52" s="116">
        <v>200</v>
      </c>
      <c r="E52" s="115" t="s">
        <v>196</v>
      </c>
      <c r="F52" s="115" t="s">
        <v>199</v>
      </c>
      <c r="G52" s="26">
        <v>0</v>
      </c>
      <c r="H52" s="117">
        <v>0</v>
      </c>
      <c r="I52" s="117">
        <v>0</v>
      </c>
    </row>
    <row r="53" spans="1:9" ht="100.5" customHeight="1">
      <c r="A53" s="20"/>
      <c r="B53" s="37" t="s">
        <v>434</v>
      </c>
      <c r="C53" s="44" t="s">
        <v>401</v>
      </c>
      <c r="D53" s="80">
        <v>200</v>
      </c>
      <c r="E53" s="79" t="s">
        <v>196</v>
      </c>
      <c r="F53" s="79" t="s">
        <v>199</v>
      </c>
      <c r="G53" s="68">
        <v>3600</v>
      </c>
      <c r="H53" s="69">
        <v>0</v>
      </c>
      <c r="I53" s="69">
        <v>0</v>
      </c>
    </row>
    <row r="54" spans="1:9" ht="121.5" hidden="1" customHeight="1">
      <c r="A54" s="29"/>
      <c r="B54" s="37" t="s">
        <v>393</v>
      </c>
      <c r="C54" s="44" t="s">
        <v>401</v>
      </c>
      <c r="D54" s="80">
        <v>200</v>
      </c>
      <c r="E54" s="31" t="s">
        <v>196</v>
      </c>
      <c r="F54" s="31" t="s">
        <v>199</v>
      </c>
      <c r="G54" s="68"/>
      <c r="H54" s="69">
        <v>0</v>
      </c>
      <c r="I54" s="69">
        <v>0</v>
      </c>
    </row>
    <row r="55" spans="1:9" ht="108" customHeight="1">
      <c r="A55" s="148"/>
      <c r="B55" s="146" t="s">
        <v>381</v>
      </c>
      <c r="C55" s="145" t="s">
        <v>382</v>
      </c>
      <c r="D55" s="144">
        <v>200</v>
      </c>
      <c r="E55" s="144" t="s">
        <v>196</v>
      </c>
      <c r="F55" s="144" t="s">
        <v>199</v>
      </c>
      <c r="G55" s="68">
        <v>0</v>
      </c>
      <c r="H55" s="69">
        <v>0</v>
      </c>
      <c r="I55" s="69">
        <v>0</v>
      </c>
    </row>
    <row r="56" spans="1:9" ht="4.5" hidden="1" customHeight="1">
      <c r="A56" s="97"/>
      <c r="B56" s="251" t="s">
        <v>332</v>
      </c>
      <c r="C56" s="253" t="s">
        <v>334</v>
      </c>
      <c r="D56" s="253">
        <v>400</v>
      </c>
      <c r="E56" s="234">
        <v>11</v>
      </c>
      <c r="F56" s="235" t="s">
        <v>203</v>
      </c>
      <c r="G56" s="68">
        <v>0</v>
      </c>
      <c r="H56" s="68">
        <v>0</v>
      </c>
      <c r="I56" s="68">
        <v>0</v>
      </c>
    </row>
    <row r="57" spans="1:9" ht="8.25" hidden="1" customHeight="1">
      <c r="A57" s="97"/>
      <c r="B57" s="252"/>
      <c r="C57" s="253"/>
      <c r="D57" s="253"/>
      <c r="E57" s="234"/>
      <c r="F57" s="236"/>
      <c r="G57" s="68"/>
      <c r="H57" s="68">
        <v>0</v>
      </c>
      <c r="I57" s="68">
        <v>0</v>
      </c>
    </row>
    <row r="58" spans="1:9" ht="11.25" hidden="1" customHeight="1">
      <c r="A58" s="97"/>
      <c r="B58" s="95" t="s">
        <v>333</v>
      </c>
      <c r="C58" s="99" t="s">
        <v>334</v>
      </c>
      <c r="D58" s="99">
        <v>400</v>
      </c>
      <c r="E58" s="100">
        <v>11</v>
      </c>
      <c r="F58" s="101" t="s">
        <v>203</v>
      </c>
      <c r="G58" s="68">
        <v>0</v>
      </c>
      <c r="H58" s="68">
        <v>0</v>
      </c>
      <c r="I58" s="68">
        <v>0</v>
      </c>
    </row>
    <row r="59" spans="1:9" ht="6.75" hidden="1" customHeight="1">
      <c r="A59" s="97"/>
      <c r="B59" s="102" t="s">
        <v>380</v>
      </c>
      <c r="C59" s="128" t="s">
        <v>385</v>
      </c>
      <c r="D59" s="124">
        <v>400</v>
      </c>
      <c r="E59" s="121">
        <v>11</v>
      </c>
      <c r="F59" s="122" t="s">
        <v>203</v>
      </c>
      <c r="G59" s="68">
        <v>0</v>
      </c>
      <c r="H59" s="68">
        <f t="shared" ref="H59:I59" si="4">H60+H61</f>
        <v>0</v>
      </c>
      <c r="I59" s="68">
        <f t="shared" si="4"/>
        <v>0</v>
      </c>
    </row>
    <row r="60" spans="1:9" ht="10.5" hidden="1" customHeight="1">
      <c r="A60" s="97"/>
      <c r="B60" s="102" t="s">
        <v>360</v>
      </c>
      <c r="C60" s="128" t="s">
        <v>385</v>
      </c>
      <c r="D60" s="124">
        <v>400</v>
      </c>
      <c r="E60" s="121">
        <v>11</v>
      </c>
      <c r="F60" s="122" t="s">
        <v>203</v>
      </c>
      <c r="G60" s="68">
        <v>0</v>
      </c>
      <c r="H60" s="68">
        <v>0</v>
      </c>
      <c r="I60" s="68">
        <v>0</v>
      </c>
    </row>
    <row r="61" spans="1:9" ht="101.25" hidden="1" customHeight="1">
      <c r="A61" s="97"/>
      <c r="B61" s="94"/>
      <c r="C61" s="167" t="s">
        <v>382</v>
      </c>
      <c r="D61" s="207">
        <v>200</v>
      </c>
      <c r="E61" s="207" t="s">
        <v>196</v>
      </c>
      <c r="F61" s="207" t="s">
        <v>199</v>
      </c>
      <c r="G61" s="209"/>
      <c r="H61" s="213"/>
      <c r="I61" s="69"/>
    </row>
    <row r="62" spans="1:9" ht="52.5" customHeight="1">
      <c r="A62" s="78"/>
      <c r="B62" s="32" t="s">
        <v>16</v>
      </c>
      <c r="C62" s="80" t="s">
        <v>234</v>
      </c>
      <c r="D62" s="79">
        <v>200</v>
      </c>
      <c r="E62" s="79" t="s">
        <v>196</v>
      </c>
      <c r="F62" s="79" t="s">
        <v>198</v>
      </c>
      <c r="G62" s="26">
        <v>51.1</v>
      </c>
      <c r="H62" s="81">
        <v>0</v>
      </c>
      <c r="I62" s="81">
        <v>0</v>
      </c>
    </row>
    <row r="63" spans="1:9" ht="39.75" customHeight="1">
      <c r="A63" s="20"/>
      <c r="B63" s="37" t="s">
        <v>329</v>
      </c>
      <c r="C63" s="44" t="s">
        <v>331</v>
      </c>
      <c r="D63" s="80"/>
      <c r="E63" s="79" t="s">
        <v>196</v>
      </c>
      <c r="F63" s="79" t="s">
        <v>199</v>
      </c>
      <c r="G63" s="68">
        <f>G64+G65</f>
        <v>4706.2049999999999</v>
      </c>
      <c r="H63" s="68">
        <f t="shared" ref="H63:I63" si="5">H64+H65</f>
        <v>4706.2389999999996</v>
      </c>
      <c r="I63" s="68">
        <f t="shared" si="5"/>
        <v>6274.0219999999999</v>
      </c>
    </row>
    <row r="64" spans="1:9" ht="100.5" customHeight="1">
      <c r="A64" s="20"/>
      <c r="B64" s="94" t="s">
        <v>480</v>
      </c>
      <c r="C64" s="44" t="s">
        <v>331</v>
      </c>
      <c r="D64" s="80">
        <v>200</v>
      </c>
      <c r="E64" s="31" t="s">
        <v>196</v>
      </c>
      <c r="F64" s="31" t="s">
        <v>199</v>
      </c>
      <c r="G64" s="218">
        <v>4706.2049999999999</v>
      </c>
      <c r="H64" s="213">
        <v>4706.2389999999996</v>
      </c>
      <c r="I64" s="69">
        <v>6274.0219999999999</v>
      </c>
    </row>
    <row r="65" spans="1:9" ht="91.5" hidden="1" customHeight="1">
      <c r="A65" s="20"/>
      <c r="B65" s="37" t="s">
        <v>330</v>
      </c>
      <c r="C65" s="44" t="s">
        <v>331</v>
      </c>
      <c r="D65" s="80">
        <v>200</v>
      </c>
      <c r="E65" s="79" t="s">
        <v>196</v>
      </c>
      <c r="F65" s="79" t="s">
        <v>199</v>
      </c>
      <c r="G65" s="68"/>
      <c r="H65" s="68"/>
      <c r="I65" s="68"/>
    </row>
    <row r="66" spans="1:9" ht="31.5">
      <c r="A66" s="149"/>
      <c r="B66" s="37" t="s">
        <v>386</v>
      </c>
      <c r="C66" s="44" t="s">
        <v>387</v>
      </c>
      <c r="D66" s="150"/>
      <c r="E66" s="151" t="s">
        <v>196</v>
      </c>
      <c r="F66" s="151" t="s">
        <v>199</v>
      </c>
      <c r="G66" s="153">
        <f>SUM(G67:G68)</f>
        <v>3799.1060000000002</v>
      </c>
      <c r="H66" s="153">
        <f>SUM(H67:H68)</f>
        <v>1584.4069999999999</v>
      </c>
      <c r="I66" s="68">
        <f t="shared" ref="I66" si="6">I67</f>
        <v>4691.0290000000005</v>
      </c>
    </row>
    <row r="67" spans="1:9" ht="78.75">
      <c r="A67" s="149"/>
      <c r="B67" s="37" t="s">
        <v>395</v>
      </c>
      <c r="C67" s="44" t="s">
        <v>387</v>
      </c>
      <c r="D67" s="150">
        <v>200</v>
      </c>
      <c r="E67" s="151" t="s">
        <v>196</v>
      </c>
      <c r="F67" s="151" t="s">
        <v>199</v>
      </c>
      <c r="G67" s="68">
        <v>3799.1060000000002</v>
      </c>
      <c r="H67" s="153">
        <v>1584.4069999999999</v>
      </c>
      <c r="I67" s="68">
        <v>4691.0290000000005</v>
      </c>
    </row>
    <row r="68" spans="1:9" ht="78.75">
      <c r="A68" s="149"/>
      <c r="B68" s="37" t="s">
        <v>394</v>
      </c>
      <c r="C68" s="44" t="s">
        <v>387</v>
      </c>
      <c r="D68" s="165">
        <v>200</v>
      </c>
      <c r="E68" s="164" t="s">
        <v>196</v>
      </c>
      <c r="F68" s="164" t="s">
        <v>199</v>
      </c>
      <c r="G68" s="68"/>
      <c r="H68" s="68"/>
      <c r="I68" s="68"/>
    </row>
    <row r="69" spans="1:9" ht="31.5">
      <c r="A69" s="179"/>
      <c r="B69" s="37" t="s">
        <v>407</v>
      </c>
      <c r="C69" s="44" t="s">
        <v>410</v>
      </c>
      <c r="D69" s="181">
        <v>200</v>
      </c>
      <c r="E69" s="217" t="s">
        <v>196</v>
      </c>
      <c r="F69" s="217" t="s">
        <v>199</v>
      </c>
      <c r="G69" s="68">
        <f>G70+G71</f>
        <v>0</v>
      </c>
      <c r="H69" s="68">
        <f t="shared" ref="H69:I69" si="7">H70+H71</f>
        <v>1497.154</v>
      </c>
      <c r="I69" s="68">
        <f t="shared" si="7"/>
        <v>0</v>
      </c>
    </row>
    <row r="70" spans="1:9" ht="94.5">
      <c r="A70" s="179"/>
      <c r="B70" s="37" t="s">
        <v>408</v>
      </c>
      <c r="C70" s="44" t="s">
        <v>410</v>
      </c>
      <c r="D70" s="181">
        <v>200</v>
      </c>
      <c r="E70" s="217" t="s">
        <v>196</v>
      </c>
      <c r="F70" s="217" t="s">
        <v>199</v>
      </c>
      <c r="G70" s="68">
        <v>0</v>
      </c>
      <c r="H70" s="68">
        <v>1497.154</v>
      </c>
      <c r="I70" s="68"/>
    </row>
    <row r="71" spans="1:9" ht="78.75">
      <c r="A71" s="179"/>
      <c r="B71" s="37" t="s">
        <v>409</v>
      </c>
      <c r="C71" s="44" t="s">
        <v>410</v>
      </c>
      <c r="D71" s="181">
        <v>200</v>
      </c>
      <c r="E71" s="217" t="s">
        <v>196</v>
      </c>
      <c r="F71" s="217" t="s">
        <v>199</v>
      </c>
      <c r="G71" s="68">
        <v>0</v>
      </c>
      <c r="H71" s="68">
        <v>0</v>
      </c>
      <c r="I71" s="68"/>
    </row>
    <row r="72" spans="1:9" ht="53.25" customHeight="1">
      <c r="A72" s="15" t="s">
        <v>237</v>
      </c>
      <c r="B72" s="16" t="s">
        <v>33</v>
      </c>
      <c r="C72" s="17" t="s">
        <v>34</v>
      </c>
      <c r="D72" s="19"/>
      <c r="E72" s="19"/>
      <c r="F72" s="19"/>
      <c r="G72" s="18">
        <f>G73+G75+G86</f>
        <v>4556</v>
      </c>
      <c r="H72" s="210">
        <f t="shared" ref="H72:I72" si="8">H73+H75+H86</f>
        <v>5803</v>
      </c>
      <c r="I72" s="210">
        <f t="shared" si="8"/>
        <v>6101.7</v>
      </c>
    </row>
    <row r="73" spans="1:9" ht="102.75" customHeight="1">
      <c r="A73" s="15" t="s">
        <v>238</v>
      </c>
      <c r="B73" s="16" t="s">
        <v>35</v>
      </c>
      <c r="C73" s="17" t="s">
        <v>36</v>
      </c>
      <c r="D73" s="19"/>
      <c r="E73" s="19"/>
      <c r="F73" s="19"/>
      <c r="G73" s="18">
        <f>G74</f>
        <v>323.60000000000002</v>
      </c>
      <c r="H73" s="158">
        <f t="shared" ref="H73:I73" si="9">H74</f>
        <v>356</v>
      </c>
      <c r="I73" s="158">
        <f t="shared" si="9"/>
        <v>356</v>
      </c>
    </row>
    <row r="74" spans="1:9" ht="100.5" customHeight="1">
      <c r="A74" s="15"/>
      <c r="B74" s="16" t="s">
        <v>37</v>
      </c>
      <c r="C74" s="17" t="s">
        <v>38</v>
      </c>
      <c r="D74" s="19">
        <v>300</v>
      </c>
      <c r="E74" s="19">
        <v>10</v>
      </c>
      <c r="F74" s="19" t="s">
        <v>200</v>
      </c>
      <c r="G74" s="209">
        <v>323.60000000000002</v>
      </c>
      <c r="H74" s="159">
        <v>356</v>
      </c>
      <c r="I74" s="209">
        <v>356</v>
      </c>
    </row>
    <row r="75" spans="1:9" ht="109.5" customHeight="1">
      <c r="A75" s="15" t="s">
        <v>238</v>
      </c>
      <c r="B75" s="178" t="s">
        <v>405</v>
      </c>
      <c r="C75" s="17" t="s">
        <v>39</v>
      </c>
      <c r="D75" s="19"/>
      <c r="E75" s="19"/>
      <c r="F75" s="19"/>
      <c r="G75" s="175">
        <f>G76+G78+G81</f>
        <v>3389.4</v>
      </c>
      <c r="H75" s="210">
        <f t="shared" ref="H75:I75" si="10">H76+H78+H81</f>
        <v>4596</v>
      </c>
      <c r="I75" s="210">
        <f t="shared" si="10"/>
        <v>4832.7</v>
      </c>
    </row>
    <row r="76" spans="1:9" ht="65.25" customHeight="1">
      <c r="A76" s="20"/>
      <c r="B76" s="21" t="s">
        <v>40</v>
      </c>
      <c r="C76" s="44" t="s">
        <v>325</v>
      </c>
      <c r="D76" s="19">
        <v>300</v>
      </c>
      <c r="E76" s="19">
        <v>10</v>
      </c>
      <c r="F76" s="19" t="s">
        <v>200</v>
      </c>
      <c r="G76" s="68">
        <v>744.1</v>
      </c>
      <c r="H76" s="68">
        <v>1223.3</v>
      </c>
      <c r="I76" s="68">
        <v>1272.2</v>
      </c>
    </row>
    <row r="77" spans="1:9" ht="0.75" customHeight="1">
      <c r="A77" s="15" t="s">
        <v>239</v>
      </c>
      <c r="B77" s="16" t="s">
        <v>41</v>
      </c>
      <c r="C77" s="17" t="s">
        <v>42</v>
      </c>
      <c r="D77" s="19"/>
      <c r="E77" s="19"/>
      <c r="F77" s="19"/>
      <c r="G77" s="18">
        <f>G78</f>
        <v>2040.2</v>
      </c>
      <c r="H77" s="158">
        <f t="shared" ref="H77:I77" si="11">H78</f>
        <v>2371.4</v>
      </c>
      <c r="I77" s="158">
        <f t="shared" si="11"/>
        <v>2206.6999999999998</v>
      </c>
    </row>
    <row r="78" spans="1:9" ht="63" customHeight="1">
      <c r="A78" s="15"/>
      <c r="B78" s="16" t="s">
        <v>43</v>
      </c>
      <c r="C78" s="44" t="s">
        <v>399</v>
      </c>
      <c r="D78" s="19">
        <v>300</v>
      </c>
      <c r="E78" s="19">
        <v>10</v>
      </c>
      <c r="F78" s="19" t="s">
        <v>200</v>
      </c>
      <c r="G78" s="68">
        <v>2040.2</v>
      </c>
      <c r="H78" s="68">
        <v>2371.4</v>
      </c>
      <c r="I78" s="68">
        <v>2206.6999999999998</v>
      </c>
    </row>
    <row r="79" spans="1:9" ht="65.25" hidden="1" customHeight="1">
      <c r="A79" s="33"/>
      <c r="B79" s="34" t="s">
        <v>50</v>
      </c>
      <c r="C79" s="25" t="s">
        <v>53</v>
      </c>
      <c r="D79" s="19" t="s">
        <v>211</v>
      </c>
      <c r="E79" s="19" t="s">
        <v>212</v>
      </c>
      <c r="F79" s="19" t="s">
        <v>200</v>
      </c>
      <c r="G79" s="18">
        <v>0</v>
      </c>
      <c r="H79" s="22">
        <v>0</v>
      </c>
      <c r="I79" s="23">
        <v>0</v>
      </c>
    </row>
    <row r="80" spans="1:9" ht="65.25" hidden="1" customHeight="1">
      <c r="A80" s="15" t="s">
        <v>240</v>
      </c>
      <c r="B80" s="16" t="s">
        <v>44</v>
      </c>
      <c r="C80" s="17" t="s">
        <v>45</v>
      </c>
      <c r="D80" s="19"/>
      <c r="E80" s="19"/>
      <c r="F80" s="19"/>
      <c r="G80" s="18">
        <f>G81</f>
        <v>605.1</v>
      </c>
      <c r="H80" s="158">
        <f t="shared" ref="H80:I80" si="12">H81</f>
        <v>1001.3</v>
      </c>
      <c r="I80" s="158">
        <f t="shared" si="12"/>
        <v>1353.8</v>
      </c>
    </row>
    <row r="81" spans="1:9" ht="64.5" customHeight="1">
      <c r="A81" s="20"/>
      <c r="B81" s="21" t="s">
        <v>46</v>
      </c>
      <c r="C81" s="44" t="s">
        <v>400</v>
      </c>
      <c r="D81" s="19">
        <v>300</v>
      </c>
      <c r="E81" s="19">
        <v>10</v>
      </c>
      <c r="F81" s="19" t="s">
        <v>200</v>
      </c>
      <c r="G81" s="68">
        <v>605.1</v>
      </c>
      <c r="H81" s="153">
        <v>1001.3</v>
      </c>
      <c r="I81" s="68">
        <v>1353.8</v>
      </c>
    </row>
    <row r="82" spans="1:9" ht="65.25" hidden="1" customHeight="1">
      <c r="A82" s="15" t="s">
        <v>302</v>
      </c>
      <c r="B82" s="16" t="s">
        <v>47</v>
      </c>
      <c r="C82" s="17" t="s">
        <v>48</v>
      </c>
      <c r="D82" s="19"/>
      <c r="E82" s="19"/>
      <c r="F82" s="19" t="s">
        <v>200</v>
      </c>
      <c r="G82" s="18">
        <f>G83</f>
        <v>0</v>
      </c>
      <c r="H82" s="18">
        <f t="shared" ref="H82:I82" si="13">H83</f>
        <v>0</v>
      </c>
      <c r="I82" s="18">
        <f t="shared" si="13"/>
        <v>0</v>
      </c>
    </row>
    <row r="83" spans="1:9" ht="65.25" hidden="1" customHeight="1">
      <c r="A83" s="15"/>
      <c r="B83" s="16" t="s">
        <v>49</v>
      </c>
      <c r="C83" s="44" t="s">
        <v>324</v>
      </c>
      <c r="D83" s="19">
        <v>300</v>
      </c>
      <c r="E83" s="19">
        <v>10</v>
      </c>
      <c r="F83" s="19" t="s">
        <v>200</v>
      </c>
      <c r="G83" s="18">
        <v>0</v>
      </c>
      <c r="H83" s="22">
        <v>0</v>
      </c>
      <c r="I83" s="23">
        <v>0</v>
      </c>
    </row>
    <row r="84" spans="1:9" ht="65.25" hidden="1" customHeight="1">
      <c r="A84" s="15" t="s">
        <v>303</v>
      </c>
      <c r="B84" s="16" t="s">
        <v>50</v>
      </c>
      <c r="C84" s="17" t="s">
        <v>51</v>
      </c>
      <c r="D84" s="19"/>
      <c r="E84" s="19"/>
      <c r="F84" s="19" t="s">
        <v>200</v>
      </c>
      <c r="G84" s="18">
        <f>G85</f>
        <v>0</v>
      </c>
      <c r="H84" s="18">
        <f t="shared" ref="H84:I84" si="14">H85</f>
        <v>0</v>
      </c>
      <c r="I84" s="18">
        <f t="shared" si="14"/>
        <v>0</v>
      </c>
    </row>
    <row r="85" spans="1:9" ht="65.25" hidden="1" customHeight="1">
      <c r="A85" s="20"/>
      <c r="B85" s="21" t="s">
        <v>52</v>
      </c>
      <c r="C85" s="44" t="s">
        <v>53</v>
      </c>
      <c r="D85" s="19">
        <v>300</v>
      </c>
      <c r="E85" s="19">
        <v>10</v>
      </c>
      <c r="F85" s="19" t="s">
        <v>200</v>
      </c>
      <c r="G85" s="68"/>
      <c r="H85" s="68"/>
      <c r="I85" s="68"/>
    </row>
    <row r="86" spans="1:9" ht="120.75" customHeight="1">
      <c r="A86" s="15" t="s">
        <v>241</v>
      </c>
      <c r="B86" s="16" t="s">
        <v>54</v>
      </c>
      <c r="C86" s="17" t="s">
        <v>55</v>
      </c>
      <c r="D86" s="19"/>
      <c r="E86" s="19"/>
      <c r="F86" s="19"/>
      <c r="G86" s="18">
        <f>G88+G87</f>
        <v>843</v>
      </c>
      <c r="H86" s="210">
        <f t="shared" ref="H86:I86" si="15">H88+H87</f>
        <v>851</v>
      </c>
      <c r="I86" s="210">
        <f t="shared" si="15"/>
        <v>913</v>
      </c>
    </row>
    <row r="87" spans="1:9" ht="147.75" customHeight="1">
      <c r="A87" s="20"/>
      <c r="B87" s="21" t="s">
        <v>56</v>
      </c>
      <c r="C87" s="17" t="s">
        <v>300</v>
      </c>
      <c r="D87" s="19">
        <v>100</v>
      </c>
      <c r="E87" s="19" t="s">
        <v>197</v>
      </c>
      <c r="F87" s="19">
        <v>13</v>
      </c>
      <c r="G87" s="209">
        <v>746.1</v>
      </c>
      <c r="H87" s="213">
        <v>746</v>
      </c>
      <c r="I87" s="69">
        <v>753.4</v>
      </c>
    </row>
    <row r="88" spans="1:9" ht="72" customHeight="1">
      <c r="A88" s="20"/>
      <c r="B88" s="21" t="s">
        <v>57</v>
      </c>
      <c r="C88" s="17" t="s">
        <v>300</v>
      </c>
      <c r="D88" s="19">
        <v>200</v>
      </c>
      <c r="E88" s="19" t="s">
        <v>197</v>
      </c>
      <c r="F88" s="19">
        <v>13</v>
      </c>
      <c r="G88" s="209">
        <v>96.9</v>
      </c>
      <c r="H88" s="213">
        <v>105</v>
      </c>
      <c r="I88" s="69">
        <v>159.6</v>
      </c>
    </row>
    <row r="89" spans="1:9" ht="47.25">
      <c r="A89" s="15" t="s">
        <v>242</v>
      </c>
      <c r="B89" s="16" t="s">
        <v>58</v>
      </c>
      <c r="C89" s="17" t="s">
        <v>59</v>
      </c>
      <c r="D89" s="19"/>
      <c r="E89" s="19"/>
      <c r="F89" s="19"/>
      <c r="G89" s="35">
        <f>G90</f>
        <v>17247.699999999997</v>
      </c>
      <c r="H89" s="35">
        <f t="shared" ref="H89:I89" si="16">H90</f>
        <v>16349.9</v>
      </c>
      <c r="I89" s="35">
        <f t="shared" si="16"/>
        <v>16757.900000000001</v>
      </c>
    </row>
    <row r="90" spans="1:9" ht="54" customHeight="1">
      <c r="A90" s="15" t="s">
        <v>243</v>
      </c>
      <c r="B90" s="16" t="s">
        <v>60</v>
      </c>
      <c r="C90" s="17" t="s">
        <v>61</v>
      </c>
      <c r="D90" s="19"/>
      <c r="E90" s="19"/>
      <c r="F90" s="19"/>
      <c r="G90" s="18">
        <f>G91+G93+G96+G92+G95+G94</f>
        <v>17247.699999999997</v>
      </c>
      <c r="H90" s="158">
        <f t="shared" ref="H90:I90" si="17">H91+H93+H96+H92+H95+H94</f>
        <v>16349.9</v>
      </c>
      <c r="I90" s="158">
        <f t="shared" si="17"/>
        <v>16757.900000000001</v>
      </c>
    </row>
    <row r="91" spans="1:9" ht="167.25" customHeight="1">
      <c r="A91" s="20"/>
      <c r="B91" s="21" t="s">
        <v>62</v>
      </c>
      <c r="C91" s="17" t="s">
        <v>63</v>
      </c>
      <c r="D91" s="19">
        <v>100</v>
      </c>
      <c r="E91" s="19" t="s">
        <v>196</v>
      </c>
      <c r="F91" s="19" t="s">
        <v>202</v>
      </c>
      <c r="G91" s="209">
        <v>13210.4</v>
      </c>
      <c r="H91" s="213">
        <v>13617.6</v>
      </c>
      <c r="I91" s="69">
        <v>14130.3</v>
      </c>
    </row>
    <row r="92" spans="1:9" ht="81" hidden="1" customHeight="1">
      <c r="A92" s="20"/>
      <c r="B92" s="21" t="s">
        <v>62</v>
      </c>
      <c r="C92" s="17" t="s">
        <v>244</v>
      </c>
      <c r="D92" s="19">
        <v>100</v>
      </c>
      <c r="E92" s="19" t="s">
        <v>196</v>
      </c>
      <c r="F92" s="19" t="s">
        <v>202</v>
      </c>
      <c r="G92" s="18">
        <v>0</v>
      </c>
      <c r="H92" s="22">
        <v>0</v>
      </c>
      <c r="I92" s="23">
        <v>0</v>
      </c>
    </row>
    <row r="93" spans="1:9" ht="84" customHeight="1">
      <c r="A93" s="20"/>
      <c r="B93" s="21" t="s">
        <v>64</v>
      </c>
      <c r="C93" s="17" t="s">
        <v>63</v>
      </c>
      <c r="D93" s="19">
        <v>200</v>
      </c>
      <c r="E93" s="19" t="s">
        <v>196</v>
      </c>
      <c r="F93" s="19" t="s">
        <v>202</v>
      </c>
      <c r="G93" s="209">
        <v>1458.3</v>
      </c>
      <c r="H93" s="213">
        <v>462.3</v>
      </c>
      <c r="I93" s="69">
        <v>477.6</v>
      </c>
    </row>
    <row r="94" spans="1:9" ht="80.25" hidden="1" customHeight="1">
      <c r="A94" s="114"/>
      <c r="B94" s="37" t="s">
        <v>361</v>
      </c>
      <c r="C94" s="44" t="s">
        <v>362</v>
      </c>
      <c r="D94" s="115" t="s">
        <v>209</v>
      </c>
      <c r="E94" s="115" t="s">
        <v>196</v>
      </c>
      <c r="F94" s="115" t="s">
        <v>202</v>
      </c>
      <c r="G94" s="118">
        <v>0</v>
      </c>
      <c r="H94" s="119">
        <v>0</v>
      </c>
      <c r="I94" s="118">
        <v>0</v>
      </c>
    </row>
    <row r="95" spans="1:9" ht="0.75" hidden="1" customHeight="1">
      <c r="A95" s="78"/>
      <c r="B95" s="94" t="s">
        <v>335</v>
      </c>
      <c r="C95" s="25" t="s">
        <v>336</v>
      </c>
      <c r="D95" s="39">
        <v>200</v>
      </c>
      <c r="E95" s="79" t="s">
        <v>196</v>
      </c>
      <c r="F95" s="79" t="s">
        <v>202</v>
      </c>
      <c r="G95" s="82">
        <v>0</v>
      </c>
      <c r="H95" s="83">
        <v>0</v>
      </c>
      <c r="I95" s="82">
        <v>0</v>
      </c>
    </row>
    <row r="96" spans="1:9" ht="47.25">
      <c r="A96" s="20"/>
      <c r="B96" s="21" t="s">
        <v>245</v>
      </c>
      <c r="C96" s="17" t="s">
        <v>63</v>
      </c>
      <c r="D96" s="19">
        <v>800</v>
      </c>
      <c r="E96" s="19" t="s">
        <v>196</v>
      </c>
      <c r="F96" s="19" t="s">
        <v>202</v>
      </c>
      <c r="G96" s="209">
        <v>2579</v>
      </c>
      <c r="H96" s="213">
        <v>2270</v>
      </c>
      <c r="I96" s="69">
        <v>2150</v>
      </c>
    </row>
    <row r="97" spans="1:9" ht="77.25" customHeight="1">
      <c r="A97" s="15" t="s">
        <v>246</v>
      </c>
      <c r="B97" s="16" t="s">
        <v>65</v>
      </c>
      <c r="C97" s="17" t="s">
        <v>66</v>
      </c>
      <c r="D97" s="19"/>
      <c r="E97" s="19"/>
      <c r="F97" s="19"/>
      <c r="G97" s="18">
        <f>G98+G104</f>
        <v>819.2</v>
      </c>
      <c r="H97" s="158">
        <f t="shared" ref="H97:I97" si="18">H98+H104</f>
        <v>631.79999999999995</v>
      </c>
      <c r="I97" s="158">
        <f t="shared" si="18"/>
        <v>656.8</v>
      </c>
    </row>
    <row r="98" spans="1:9" ht="57" customHeight="1">
      <c r="A98" s="15" t="s">
        <v>247</v>
      </c>
      <c r="B98" s="16" t="s">
        <v>67</v>
      </c>
      <c r="C98" s="17" t="s">
        <v>68</v>
      </c>
      <c r="D98" s="19"/>
      <c r="E98" s="19"/>
      <c r="F98" s="19"/>
      <c r="G98" s="18">
        <f>G100+G101+G102+G103+G99</f>
        <v>819.2</v>
      </c>
      <c r="H98" s="158">
        <f t="shared" ref="H98:I98" si="19">H100+H101+H102+H103+H99</f>
        <v>631.79999999999995</v>
      </c>
      <c r="I98" s="158">
        <f t="shared" si="19"/>
        <v>656.8</v>
      </c>
    </row>
    <row r="99" spans="1:9" ht="0.75" customHeight="1">
      <c r="A99" s="20"/>
      <c r="B99" s="32" t="s">
        <v>412</v>
      </c>
      <c r="C99" s="19" t="s">
        <v>210</v>
      </c>
      <c r="D99" s="19" t="s">
        <v>209</v>
      </c>
      <c r="E99" s="19" t="s">
        <v>196</v>
      </c>
      <c r="F99" s="19" t="s">
        <v>196</v>
      </c>
      <c r="G99" s="68"/>
      <c r="H99" s="22"/>
      <c r="I99" s="23"/>
    </row>
    <row r="100" spans="1:9" ht="66" customHeight="1">
      <c r="A100" s="20"/>
      <c r="B100" s="180" t="s">
        <v>413</v>
      </c>
      <c r="C100" s="80" t="s">
        <v>248</v>
      </c>
      <c r="D100" s="19">
        <v>200</v>
      </c>
      <c r="E100" s="19" t="s">
        <v>196</v>
      </c>
      <c r="F100" s="19" t="s">
        <v>196</v>
      </c>
      <c r="G100" s="18"/>
      <c r="H100" s="22"/>
      <c r="I100" s="23"/>
    </row>
    <row r="101" spans="1:9" ht="83.25" customHeight="1">
      <c r="A101" s="20"/>
      <c r="B101" s="32" t="s">
        <v>413</v>
      </c>
      <c r="C101" s="80" t="s">
        <v>210</v>
      </c>
      <c r="D101" s="19">
        <v>200</v>
      </c>
      <c r="E101" s="19" t="s">
        <v>196</v>
      </c>
      <c r="F101" s="19" t="s">
        <v>196</v>
      </c>
      <c r="G101" s="209">
        <v>600</v>
      </c>
      <c r="H101" s="213">
        <v>624</v>
      </c>
      <c r="I101" s="69">
        <v>649</v>
      </c>
    </row>
    <row r="102" spans="1:9" ht="165.75" customHeight="1">
      <c r="A102" s="20"/>
      <c r="B102" s="21" t="s">
        <v>69</v>
      </c>
      <c r="C102" s="17" t="s">
        <v>70</v>
      </c>
      <c r="D102" s="19">
        <v>200</v>
      </c>
      <c r="E102" s="19" t="s">
        <v>196</v>
      </c>
      <c r="F102" s="19" t="s">
        <v>196</v>
      </c>
      <c r="G102" s="159">
        <v>219.2</v>
      </c>
      <c r="H102" s="213">
        <v>7.8</v>
      </c>
      <c r="I102" s="69">
        <v>7.8</v>
      </c>
    </row>
    <row r="103" spans="1:9" ht="63.75" hidden="1" customHeight="1">
      <c r="A103" s="20"/>
      <c r="B103" s="180" t="s">
        <v>414</v>
      </c>
      <c r="C103" s="17" t="s">
        <v>248</v>
      </c>
      <c r="D103" s="19">
        <v>200</v>
      </c>
      <c r="E103" s="19" t="s">
        <v>196</v>
      </c>
      <c r="F103" s="19" t="s">
        <v>196</v>
      </c>
      <c r="G103" s="18"/>
      <c r="H103" s="22"/>
      <c r="I103" s="23"/>
    </row>
    <row r="104" spans="1:9" ht="52.5" hidden="1" customHeight="1">
      <c r="A104" s="33"/>
      <c r="B104" s="32" t="s">
        <v>71</v>
      </c>
      <c r="C104" s="17" t="s">
        <v>72</v>
      </c>
      <c r="D104" s="19">
        <v>200</v>
      </c>
      <c r="E104" s="19" t="s">
        <v>196</v>
      </c>
      <c r="F104" s="19" t="s">
        <v>196</v>
      </c>
      <c r="G104" s="18">
        <v>0</v>
      </c>
      <c r="H104" s="18">
        <v>0</v>
      </c>
      <c r="I104" s="18">
        <v>0</v>
      </c>
    </row>
    <row r="105" spans="1:9" ht="44.25" customHeight="1">
      <c r="A105" s="33"/>
      <c r="B105" s="36" t="s">
        <v>306</v>
      </c>
      <c r="C105" s="25" t="s">
        <v>309</v>
      </c>
      <c r="D105" s="19"/>
      <c r="E105" s="19"/>
      <c r="F105" s="19"/>
      <c r="G105" s="18">
        <f>G106</f>
        <v>230</v>
      </c>
      <c r="H105" s="158">
        <f t="shared" ref="H105:I105" si="20">H106</f>
        <v>50</v>
      </c>
      <c r="I105" s="158">
        <f t="shared" si="20"/>
        <v>50</v>
      </c>
    </row>
    <row r="106" spans="1:9" ht="47.25">
      <c r="A106" s="33"/>
      <c r="B106" s="37" t="s">
        <v>307</v>
      </c>
      <c r="C106" s="25" t="s">
        <v>310</v>
      </c>
      <c r="D106" s="19"/>
      <c r="E106" s="19"/>
      <c r="F106" s="19"/>
      <c r="G106" s="18">
        <f>G107+G108</f>
        <v>230</v>
      </c>
      <c r="H106" s="158">
        <f t="shared" ref="H106:I106" si="21">H107+H108</f>
        <v>50</v>
      </c>
      <c r="I106" s="158">
        <f t="shared" si="21"/>
        <v>50</v>
      </c>
    </row>
    <row r="107" spans="1:9" ht="99.75" customHeight="1">
      <c r="A107" s="33"/>
      <c r="B107" s="38" t="s">
        <v>317</v>
      </c>
      <c r="C107" s="25" t="s">
        <v>311</v>
      </c>
      <c r="D107" s="39">
        <v>200</v>
      </c>
      <c r="E107" s="19" t="s">
        <v>196</v>
      </c>
      <c r="F107" s="19" t="s">
        <v>196</v>
      </c>
      <c r="G107" s="209">
        <v>230</v>
      </c>
      <c r="H107" s="213">
        <v>50</v>
      </c>
      <c r="I107" s="69">
        <v>50</v>
      </c>
    </row>
    <row r="108" spans="1:9" ht="64.5" customHeight="1">
      <c r="A108" s="33"/>
      <c r="B108" s="38" t="s">
        <v>308</v>
      </c>
      <c r="C108" s="25" t="s">
        <v>311</v>
      </c>
      <c r="D108" s="39">
        <v>800</v>
      </c>
      <c r="E108" s="19" t="s">
        <v>196</v>
      </c>
      <c r="F108" s="19" t="s">
        <v>196</v>
      </c>
      <c r="G108" s="23">
        <v>0</v>
      </c>
      <c r="H108" s="40">
        <v>0</v>
      </c>
      <c r="I108" s="40">
        <v>0</v>
      </c>
    </row>
    <row r="109" spans="1:9" ht="69" customHeight="1">
      <c r="A109" s="15" t="s">
        <v>249</v>
      </c>
      <c r="B109" s="16" t="s">
        <v>73</v>
      </c>
      <c r="C109" s="17" t="s">
        <v>74</v>
      </c>
      <c r="D109" s="19"/>
      <c r="E109" s="19"/>
      <c r="F109" s="19"/>
      <c r="G109" s="18">
        <f>G110+G111+G112+G113+G115+G114</f>
        <v>8601.0999999999985</v>
      </c>
      <c r="H109" s="158">
        <f t="shared" ref="H109:I109" si="22">H110+H111+H112+H113+H115+H114</f>
        <v>7751.3</v>
      </c>
      <c r="I109" s="158">
        <f t="shared" si="22"/>
        <v>7901.2</v>
      </c>
    </row>
    <row r="110" spans="1:9" ht="166.5" customHeight="1">
      <c r="A110" s="20"/>
      <c r="B110" s="21" t="s">
        <v>75</v>
      </c>
      <c r="C110" s="17" t="s">
        <v>76</v>
      </c>
      <c r="D110" s="19">
        <v>100</v>
      </c>
      <c r="E110" s="19" t="s">
        <v>196</v>
      </c>
      <c r="F110" s="19" t="s">
        <v>198</v>
      </c>
      <c r="G110" s="209">
        <v>2081.9</v>
      </c>
      <c r="H110" s="213">
        <v>2102.6999999999998</v>
      </c>
      <c r="I110" s="69">
        <v>2165.9</v>
      </c>
    </row>
    <row r="111" spans="1:9" ht="87.75" customHeight="1">
      <c r="A111" s="20"/>
      <c r="B111" s="21" t="s">
        <v>77</v>
      </c>
      <c r="C111" s="17" t="s">
        <v>76</v>
      </c>
      <c r="D111" s="19">
        <v>200</v>
      </c>
      <c r="E111" s="19" t="s">
        <v>196</v>
      </c>
      <c r="F111" s="19" t="s">
        <v>198</v>
      </c>
      <c r="G111" s="209">
        <v>420</v>
      </c>
      <c r="H111" s="213">
        <v>52</v>
      </c>
      <c r="I111" s="69">
        <v>52.3</v>
      </c>
    </row>
    <row r="112" spans="1:9" ht="63.75" customHeight="1">
      <c r="A112" s="20"/>
      <c r="B112" s="21" t="s">
        <v>78</v>
      </c>
      <c r="C112" s="17" t="s">
        <v>76</v>
      </c>
      <c r="D112" s="19">
        <v>800</v>
      </c>
      <c r="E112" s="19" t="s">
        <v>196</v>
      </c>
      <c r="F112" s="19" t="s">
        <v>198</v>
      </c>
      <c r="G112" s="209">
        <v>5.5</v>
      </c>
      <c r="H112" s="22">
        <v>0</v>
      </c>
      <c r="I112" s="23">
        <v>0</v>
      </c>
    </row>
    <row r="113" spans="1:11" ht="162" customHeight="1">
      <c r="A113" s="20"/>
      <c r="B113" s="180" t="s">
        <v>419</v>
      </c>
      <c r="C113" s="17" t="s">
        <v>80</v>
      </c>
      <c r="D113" s="19">
        <v>100</v>
      </c>
      <c r="E113" s="19" t="s">
        <v>196</v>
      </c>
      <c r="F113" s="19" t="s">
        <v>198</v>
      </c>
      <c r="G113" s="209">
        <v>5493.4</v>
      </c>
      <c r="H113" s="213">
        <v>5547.8</v>
      </c>
      <c r="I113" s="69">
        <v>5634.2</v>
      </c>
    </row>
    <row r="114" spans="1:11" ht="166.5" hidden="1" customHeight="1">
      <c r="A114" s="20"/>
      <c r="B114" s="21" t="s">
        <v>79</v>
      </c>
      <c r="C114" s="17" t="s">
        <v>250</v>
      </c>
      <c r="D114" s="19">
        <v>100</v>
      </c>
      <c r="E114" s="19" t="s">
        <v>196</v>
      </c>
      <c r="F114" s="19" t="s">
        <v>198</v>
      </c>
      <c r="G114" s="209"/>
      <c r="H114" s="213"/>
      <c r="I114" s="69"/>
    </row>
    <row r="115" spans="1:11" ht="98.25" customHeight="1">
      <c r="A115" s="20"/>
      <c r="B115" s="21" t="s">
        <v>81</v>
      </c>
      <c r="C115" s="17" t="s">
        <v>80</v>
      </c>
      <c r="D115" s="19">
        <v>200</v>
      </c>
      <c r="E115" s="19" t="s">
        <v>196</v>
      </c>
      <c r="F115" s="19" t="s">
        <v>198</v>
      </c>
      <c r="G115" s="209">
        <v>600.29999999999995</v>
      </c>
      <c r="H115" s="213">
        <v>48.8</v>
      </c>
      <c r="I115" s="69">
        <v>48.8</v>
      </c>
    </row>
    <row r="116" spans="1:11" ht="102" customHeight="1">
      <c r="A116" s="15" t="s">
        <v>117</v>
      </c>
      <c r="B116" s="16" t="s">
        <v>251</v>
      </c>
      <c r="C116" s="17" t="s">
        <v>118</v>
      </c>
      <c r="D116" s="19"/>
      <c r="E116" s="19"/>
      <c r="F116" s="19"/>
      <c r="G116" s="18">
        <f>G117+G122</f>
        <v>22343</v>
      </c>
      <c r="H116" s="158">
        <f t="shared" ref="H116:I116" si="23">H117+H122</f>
        <v>17454.984599999996</v>
      </c>
      <c r="I116" s="158">
        <f t="shared" si="23"/>
        <v>12130.311999999998</v>
      </c>
    </row>
    <row r="117" spans="1:11" ht="87.75" customHeight="1">
      <c r="A117" s="15" t="s">
        <v>304</v>
      </c>
      <c r="B117" s="16" t="s">
        <v>119</v>
      </c>
      <c r="C117" s="17" t="s">
        <v>120</v>
      </c>
      <c r="D117" s="19"/>
      <c r="E117" s="19"/>
      <c r="F117" s="19"/>
      <c r="G117" s="18">
        <f>G118</f>
        <v>453.6</v>
      </c>
      <c r="H117" s="158">
        <f t="shared" ref="H117:I117" si="24">H118</f>
        <v>957.78459999999995</v>
      </c>
      <c r="I117" s="158">
        <f t="shared" si="24"/>
        <v>963.61200000000008</v>
      </c>
    </row>
    <row r="118" spans="1:11" ht="31.5">
      <c r="A118" s="15"/>
      <c r="B118" s="16" t="s">
        <v>121</v>
      </c>
      <c r="C118" s="17" t="s">
        <v>122</v>
      </c>
      <c r="D118" s="19"/>
      <c r="E118" s="19"/>
      <c r="F118" s="19"/>
      <c r="G118" s="18">
        <f>G119+G120+G121</f>
        <v>453.6</v>
      </c>
      <c r="H118" s="158">
        <f t="shared" ref="H118:I118" si="25">H119+H120+H121</f>
        <v>957.78459999999995</v>
      </c>
      <c r="I118" s="158">
        <f t="shared" si="25"/>
        <v>963.61200000000008</v>
      </c>
    </row>
    <row r="119" spans="1:11" ht="0.75" customHeight="1">
      <c r="A119" s="20"/>
      <c r="B119" s="21" t="s">
        <v>123</v>
      </c>
      <c r="C119" s="17" t="s">
        <v>252</v>
      </c>
      <c r="D119" s="19">
        <v>300</v>
      </c>
      <c r="E119" s="19">
        <v>10</v>
      </c>
      <c r="F119" s="19" t="s">
        <v>202</v>
      </c>
      <c r="G119" s="18">
        <v>0</v>
      </c>
      <c r="H119" s="22">
        <v>0</v>
      </c>
      <c r="I119" s="23"/>
    </row>
    <row r="120" spans="1:11" ht="69.75" customHeight="1">
      <c r="A120" s="20"/>
      <c r="B120" s="85" t="s">
        <v>337</v>
      </c>
      <c r="C120" s="17" t="s">
        <v>252</v>
      </c>
      <c r="D120" s="19">
        <v>300</v>
      </c>
      <c r="E120" s="19">
        <v>10</v>
      </c>
      <c r="F120" s="79" t="s">
        <v>200</v>
      </c>
      <c r="G120" s="68">
        <v>304.8</v>
      </c>
      <c r="H120" s="153">
        <v>808.9846</v>
      </c>
      <c r="I120" s="68">
        <v>814.81200000000001</v>
      </c>
    </row>
    <row r="121" spans="1:11" ht="81.75" customHeight="1">
      <c r="A121" s="20"/>
      <c r="B121" s="180" t="s">
        <v>418</v>
      </c>
      <c r="C121" s="17" t="s">
        <v>252</v>
      </c>
      <c r="D121" s="19">
        <v>300</v>
      </c>
      <c r="E121" s="19">
        <v>10</v>
      </c>
      <c r="F121" s="79" t="s">
        <v>200</v>
      </c>
      <c r="G121" s="18">
        <v>148.80000000000001</v>
      </c>
      <c r="H121" s="22">
        <v>148.80000000000001</v>
      </c>
      <c r="I121" s="23">
        <v>148.80000000000001</v>
      </c>
    </row>
    <row r="122" spans="1:11" ht="75.75" customHeight="1">
      <c r="A122" s="78"/>
      <c r="B122" s="177" t="s">
        <v>346</v>
      </c>
      <c r="C122" s="104" t="s">
        <v>350</v>
      </c>
      <c r="D122" s="104"/>
      <c r="E122" s="109" t="s">
        <v>203</v>
      </c>
      <c r="F122" s="176" t="s">
        <v>199</v>
      </c>
      <c r="G122" s="111">
        <f>G123+G126</f>
        <v>21889.4</v>
      </c>
      <c r="H122" s="111">
        <f t="shared" ref="H122:I122" si="26">H123+H126</f>
        <v>16497.199999999997</v>
      </c>
      <c r="I122" s="111">
        <f t="shared" si="26"/>
        <v>11166.699999999999</v>
      </c>
    </row>
    <row r="123" spans="1:11" ht="1.5" hidden="1" customHeight="1">
      <c r="A123" s="78"/>
      <c r="B123" s="102" t="s">
        <v>347</v>
      </c>
      <c r="C123" s="105" t="s">
        <v>351</v>
      </c>
      <c r="D123" s="103"/>
      <c r="E123" s="107" t="s">
        <v>203</v>
      </c>
      <c r="F123" s="108" t="s">
        <v>199</v>
      </c>
      <c r="G123" s="111">
        <f>G124+G125</f>
        <v>0</v>
      </c>
      <c r="H123" s="111">
        <f t="shared" ref="H123:I123" si="27">H124+H125</f>
        <v>0</v>
      </c>
      <c r="I123" s="111">
        <f t="shared" si="27"/>
        <v>0</v>
      </c>
    </row>
    <row r="124" spans="1:11" ht="59.25" hidden="1" customHeight="1">
      <c r="A124" s="78"/>
      <c r="B124" s="95" t="s">
        <v>348</v>
      </c>
      <c r="C124" s="104" t="s">
        <v>352</v>
      </c>
      <c r="D124" s="104">
        <v>200</v>
      </c>
      <c r="E124" s="109" t="s">
        <v>203</v>
      </c>
      <c r="F124" s="101" t="s">
        <v>199</v>
      </c>
      <c r="G124" s="111">
        <v>0</v>
      </c>
      <c r="H124" s="83">
        <v>0</v>
      </c>
      <c r="I124" s="82">
        <v>0</v>
      </c>
    </row>
    <row r="125" spans="1:11" ht="70.5" hidden="1" customHeight="1">
      <c r="A125" s="78"/>
      <c r="B125" s="95" t="s">
        <v>349</v>
      </c>
      <c r="C125" s="106" t="s">
        <v>352</v>
      </c>
      <c r="D125" s="106">
        <v>200</v>
      </c>
      <c r="E125" s="96" t="s">
        <v>203</v>
      </c>
      <c r="F125" s="110" t="s">
        <v>199</v>
      </c>
      <c r="G125" s="112">
        <v>0</v>
      </c>
      <c r="H125" s="83">
        <v>0</v>
      </c>
      <c r="I125" s="82">
        <v>0</v>
      </c>
      <c r="J125" s="155"/>
      <c r="K125" s="156"/>
    </row>
    <row r="126" spans="1:11" ht="53.25" customHeight="1">
      <c r="A126" s="114"/>
      <c r="B126" s="123" t="s">
        <v>363</v>
      </c>
      <c r="C126" s="106" t="s">
        <v>366</v>
      </c>
      <c r="D126" s="106"/>
      <c r="E126" s="96" t="s">
        <v>203</v>
      </c>
      <c r="F126" s="110" t="s">
        <v>199</v>
      </c>
      <c r="G126" s="112">
        <f>G127+G128+G131+G130+G129</f>
        <v>21889.4</v>
      </c>
      <c r="H126" s="112">
        <f t="shared" ref="H126:I126" si="28">H127+H128+H131+H130+H129</f>
        <v>16497.199999999997</v>
      </c>
      <c r="I126" s="112">
        <f t="shared" si="28"/>
        <v>11166.699999999999</v>
      </c>
      <c r="J126" s="161"/>
      <c r="K126" s="156"/>
    </row>
    <row r="127" spans="1:11" ht="66.75" customHeight="1">
      <c r="A127" s="114"/>
      <c r="B127" s="123" t="s">
        <v>364</v>
      </c>
      <c r="C127" s="106" t="s">
        <v>367</v>
      </c>
      <c r="D127" s="106">
        <v>100</v>
      </c>
      <c r="E127" s="96" t="s">
        <v>203</v>
      </c>
      <c r="F127" s="110" t="s">
        <v>199</v>
      </c>
      <c r="G127" s="68">
        <v>5752.3</v>
      </c>
      <c r="H127" s="153">
        <v>6589.7</v>
      </c>
      <c r="I127" s="68">
        <v>6704.4</v>
      </c>
    </row>
    <row r="128" spans="1:11" ht="100.5" customHeight="1">
      <c r="A128" s="114"/>
      <c r="B128" s="123" t="s">
        <v>365</v>
      </c>
      <c r="C128" s="106" t="s">
        <v>367</v>
      </c>
      <c r="D128" s="106">
        <v>200</v>
      </c>
      <c r="E128" s="96" t="s">
        <v>203</v>
      </c>
      <c r="F128" s="110" t="s">
        <v>199</v>
      </c>
      <c r="G128" s="112">
        <v>15116.6</v>
      </c>
      <c r="H128" s="153">
        <v>8938.9</v>
      </c>
      <c r="I128" s="68">
        <v>3556.7</v>
      </c>
    </row>
    <row r="129" spans="1:9" ht="100.5" customHeight="1">
      <c r="A129" s="149"/>
      <c r="B129" s="152" t="s">
        <v>365</v>
      </c>
      <c r="C129" s="106" t="s">
        <v>367</v>
      </c>
      <c r="D129" s="106">
        <v>800</v>
      </c>
      <c r="E129" s="96" t="s">
        <v>203</v>
      </c>
      <c r="F129" s="110" t="s">
        <v>199</v>
      </c>
      <c r="G129" s="68">
        <v>1020.5</v>
      </c>
      <c r="H129" s="153">
        <v>968.6</v>
      </c>
      <c r="I129" s="68">
        <v>905.6</v>
      </c>
    </row>
    <row r="130" spans="1:9" ht="111" customHeight="1">
      <c r="A130" s="143"/>
      <c r="B130" s="147" t="s">
        <v>383</v>
      </c>
      <c r="C130" s="106" t="s">
        <v>384</v>
      </c>
      <c r="D130" s="106">
        <v>200</v>
      </c>
      <c r="E130" s="96" t="s">
        <v>203</v>
      </c>
      <c r="F130" s="110" t="s">
        <v>199</v>
      </c>
      <c r="G130" s="112"/>
      <c r="H130" s="127">
        <v>0</v>
      </c>
      <c r="I130" s="127">
        <v>0</v>
      </c>
    </row>
    <row r="131" spans="1:9" ht="120.75" hidden="1" customHeight="1">
      <c r="A131" s="129"/>
      <c r="B131" s="133" t="s">
        <v>368</v>
      </c>
      <c r="C131" s="106" t="s">
        <v>369</v>
      </c>
      <c r="D131" s="106">
        <v>200</v>
      </c>
      <c r="E131" s="96" t="s">
        <v>203</v>
      </c>
      <c r="F131" s="110" t="s">
        <v>199</v>
      </c>
      <c r="G131" s="112">
        <v>0</v>
      </c>
      <c r="H131" s="127">
        <v>0</v>
      </c>
      <c r="I131" s="127">
        <v>0</v>
      </c>
    </row>
    <row r="132" spans="1:9" ht="72" customHeight="1">
      <c r="A132" s="15">
        <v>2</v>
      </c>
      <c r="B132" s="16" t="s">
        <v>253</v>
      </c>
      <c r="C132" s="17" t="s">
        <v>82</v>
      </c>
      <c r="D132" s="19"/>
      <c r="E132" s="19"/>
      <c r="F132" s="19"/>
      <c r="G132" s="18">
        <f>G133+G141+G150+G161+G165+G172+G145</f>
        <v>45669.500000000007</v>
      </c>
      <c r="H132" s="210">
        <f t="shared" ref="H132:I132" si="29">H133+H141+H150+H161+H165+H172+H145</f>
        <v>24856.699999999997</v>
      </c>
      <c r="I132" s="210">
        <f t="shared" si="29"/>
        <v>26042.300000000003</v>
      </c>
    </row>
    <row r="133" spans="1:9" ht="75.75" customHeight="1">
      <c r="A133" s="15" t="s">
        <v>312</v>
      </c>
      <c r="B133" s="16" t="s">
        <v>83</v>
      </c>
      <c r="C133" s="17" t="s">
        <v>84</v>
      </c>
      <c r="D133" s="19"/>
      <c r="E133" s="19"/>
      <c r="F133" s="19"/>
      <c r="G133" s="18">
        <f>G134+G135+G138+G139+G137+G136</f>
        <v>13039.2</v>
      </c>
      <c r="H133" s="158">
        <f t="shared" ref="H133:I133" si="30">H134+H135+H138+H139+H137+H136</f>
        <v>9756.5</v>
      </c>
      <c r="I133" s="158">
        <f t="shared" si="30"/>
        <v>10371.400000000001</v>
      </c>
    </row>
    <row r="134" spans="1:9" ht="149.25" customHeight="1">
      <c r="A134" s="20"/>
      <c r="B134" s="41" t="s">
        <v>254</v>
      </c>
      <c r="C134" s="17" t="s">
        <v>85</v>
      </c>
      <c r="D134" s="19">
        <v>100</v>
      </c>
      <c r="E134" s="19" t="s">
        <v>201</v>
      </c>
      <c r="F134" s="19" t="s">
        <v>197</v>
      </c>
      <c r="G134" s="18">
        <v>8574.9</v>
      </c>
      <c r="H134" s="27">
        <v>9105.4</v>
      </c>
      <c r="I134" s="28">
        <v>9714.2000000000007</v>
      </c>
    </row>
    <row r="135" spans="1:9" ht="87" customHeight="1">
      <c r="A135" s="20"/>
      <c r="B135" s="21" t="s">
        <v>255</v>
      </c>
      <c r="C135" s="80" t="s">
        <v>85</v>
      </c>
      <c r="D135" s="19">
        <v>200</v>
      </c>
      <c r="E135" s="19" t="s">
        <v>201</v>
      </c>
      <c r="F135" s="19" t="s">
        <v>197</v>
      </c>
      <c r="G135" s="18">
        <v>1769.6</v>
      </c>
      <c r="H135" s="27">
        <v>481.1</v>
      </c>
      <c r="I135" s="28">
        <v>657.2</v>
      </c>
    </row>
    <row r="136" spans="1:9" ht="0.75" customHeight="1">
      <c r="A136" s="129"/>
      <c r="B136" s="130" t="s">
        <v>370</v>
      </c>
      <c r="C136" s="131" t="s">
        <v>371</v>
      </c>
      <c r="D136" s="132">
        <v>200</v>
      </c>
      <c r="E136" s="132" t="s">
        <v>201</v>
      </c>
      <c r="F136" s="132" t="s">
        <v>197</v>
      </c>
      <c r="G136" s="137">
        <v>0</v>
      </c>
      <c r="H136" s="27">
        <v>0</v>
      </c>
      <c r="I136" s="134">
        <v>0</v>
      </c>
    </row>
    <row r="137" spans="1:9" ht="13.5" hidden="1" customHeight="1">
      <c r="A137" s="78"/>
      <c r="B137" s="94" t="s">
        <v>335</v>
      </c>
      <c r="C137" s="25" t="s">
        <v>357</v>
      </c>
      <c r="D137" s="39">
        <v>200</v>
      </c>
      <c r="E137" s="79" t="s">
        <v>201</v>
      </c>
      <c r="F137" s="79" t="s">
        <v>197</v>
      </c>
      <c r="G137" s="84">
        <v>0</v>
      </c>
      <c r="H137" s="27">
        <v>0</v>
      </c>
      <c r="I137" s="81">
        <v>0</v>
      </c>
    </row>
    <row r="138" spans="1:9" ht="67.5" customHeight="1">
      <c r="A138" s="20"/>
      <c r="B138" s="21" t="s">
        <v>256</v>
      </c>
      <c r="C138" s="17" t="s">
        <v>85</v>
      </c>
      <c r="D138" s="19">
        <v>800</v>
      </c>
      <c r="E138" s="19" t="s">
        <v>201</v>
      </c>
      <c r="F138" s="19" t="s">
        <v>197</v>
      </c>
      <c r="G138" s="18">
        <v>194.7</v>
      </c>
      <c r="H138" s="27">
        <v>170</v>
      </c>
      <c r="I138" s="28">
        <v>0</v>
      </c>
    </row>
    <row r="139" spans="1:9" ht="81.75" customHeight="1">
      <c r="A139" s="20"/>
      <c r="B139" s="211" t="s">
        <v>481</v>
      </c>
      <c r="C139" s="44" t="s">
        <v>425</v>
      </c>
      <c r="D139" s="207" t="s">
        <v>209</v>
      </c>
      <c r="E139" s="19" t="s">
        <v>201</v>
      </c>
      <c r="F139" s="19" t="s">
        <v>197</v>
      </c>
      <c r="G139" s="18">
        <v>2500</v>
      </c>
      <c r="H139" s="27">
        <v>0</v>
      </c>
      <c r="I139" s="28">
        <v>0</v>
      </c>
    </row>
    <row r="140" spans="1:9" ht="82.5" hidden="1" customHeight="1">
      <c r="A140" s="187"/>
      <c r="B140" s="188"/>
      <c r="C140" s="44"/>
      <c r="D140" s="189"/>
      <c r="E140" s="190"/>
      <c r="F140" s="190"/>
      <c r="G140" s="68"/>
      <c r="H140" s="27"/>
      <c r="I140" s="191"/>
    </row>
    <row r="141" spans="1:9" ht="39" customHeight="1">
      <c r="A141" s="15" t="s">
        <v>257</v>
      </c>
      <c r="B141" s="16" t="s">
        <v>86</v>
      </c>
      <c r="C141" s="17" t="s">
        <v>87</v>
      </c>
      <c r="D141" s="19"/>
      <c r="E141" s="19"/>
      <c r="F141" s="19"/>
      <c r="G141" s="18">
        <f>G142+G143+G144+G148+G149</f>
        <v>3811.2999999999997</v>
      </c>
      <c r="H141" s="157">
        <f t="shared" ref="H141:I141" si="31">H142+H143+H144</f>
        <v>3755.1</v>
      </c>
      <c r="I141" s="157">
        <f t="shared" si="31"/>
        <v>3894.5</v>
      </c>
    </row>
    <row r="142" spans="1:9" ht="155.25" customHeight="1">
      <c r="A142" s="20"/>
      <c r="B142" s="21" t="s">
        <v>88</v>
      </c>
      <c r="C142" s="17" t="s">
        <v>89</v>
      </c>
      <c r="D142" s="19">
        <v>100</v>
      </c>
      <c r="E142" s="19" t="s">
        <v>196</v>
      </c>
      <c r="F142" s="19" t="s">
        <v>202</v>
      </c>
      <c r="G142" s="209">
        <v>3565.1</v>
      </c>
      <c r="H142" s="213">
        <v>3685.7</v>
      </c>
      <c r="I142" s="69">
        <v>3824.4</v>
      </c>
    </row>
    <row r="143" spans="1:9" ht="84.75" customHeight="1">
      <c r="A143" s="20"/>
      <c r="B143" s="21" t="s">
        <v>90</v>
      </c>
      <c r="C143" s="17" t="s">
        <v>89</v>
      </c>
      <c r="D143" s="19">
        <v>200</v>
      </c>
      <c r="E143" s="19" t="s">
        <v>196</v>
      </c>
      <c r="F143" s="19" t="s">
        <v>202</v>
      </c>
      <c r="G143" s="209">
        <v>246.2</v>
      </c>
      <c r="H143" s="213">
        <v>69.400000000000006</v>
      </c>
      <c r="I143" s="69">
        <v>70.099999999999994</v>
      </c>
    </row>
    <row r="144" spans="1:9" ht="101.25" hidden="1" customHeight="1">
      <c r="A144" s="78"/>
      <c r="B144" s="37" t="s">
        <v>456</v>
      </c>
      <c r="C144" s="25" t="s">
        <v>457</v>
      </c>
      <c r="D144" s="196" t="s">
        <v>209</v>
      </c>
      <c r="E144" s="79" t="s">
        <v>196</v>
      </c>
      <c r="F144" s="79" t="s">
        <v>202</v>
      </c>
      <c r="G144" s="68">
        <v>0</v>
      </c>
      <c r="H144" s="83">
        <v>0</v>
      </c>
      <c r="I144" s="82">
        <v>0</v>
      </c>
    </row>
    <row r="145" spans="1:9" ht="36" hidden="1" customHeight="1">
      <c r="A145" s="78" t="s">
        <v>342</v>
      </c>
      <c r="B145" s="37" t="s">
        <v>338</v>
      </c>
      <c r="C145" s="44" t="s">
        <v>341</v>
      </c>
      <c r="D145" s="80"/>
      <c r="E145" s="56" t="s">
        <v>196</v>
      </c>
      <c r="F145" s="56" t="s">
        <v>202</v>
      </c>
      <c r="G145" s="68">
        <f>G146+G147</f>
        <v>0</v>
      </c>
      <c r="H145" s="68">
        <f t="shared" ref="H145:I145" si="32">H146+H147</f>
        <v>0</v>
      </c>
      <c r="I145" s="68">
        <f t="shared" si="32"/>
        <v>0</v>
      </c>
    </row>
    <row r="146" spans="1:9" ht="95.25" hidden="1" customHeight="1">
      <c r="A146" s="78"/>
      <c r="B146" s="37" t="s">
        <v>339</v>
      </c>
      <c r="C146" s="44" t="s">
        <v>341</v>
      </c>
      <c r="D146" s="80">
        <v>200</v>
      </c>
      <c r="E146" s="79" t="s">
        <v>196</v>
      </c>
      <c r="F146" s="79" t="s">
        <v>202</v>
      </c>
      <c r="G146" s="68">
        <v>0</v>
      </c>
      <c r="H146" s="68">
        <v>0</v>
      </c>
      <c r="I146" s="68">
        <v>0</v>
      </c>
    </row>
    <row r="147" spans="1:9" ht="3.75" hidden="1" customHeight="1">
      <c r="A147" s="20"/>
      <c r="B147" s="37" t="s">
        <v>340</v>
      </c>
      <c r="C147" s="44" t="s">
        <v>341</v>
      </c>
      <c r="D147" s="80">
        <v>200</v>
      </c>
      <c r="E147" s="19" t="s">
        <v>196</v>
      </c>
      <c r="F147" s="19" t="s">
        <v>202</v>
      </c>
      <c r="G147" s="68">
        <v>0</v>
      </c>
      <c r="H147" s="68">
        <v>0</v>
      </c>
      <c r="I147" s="68">
        <v>0</v>
      </c>
    </row>
    <row r="148" spans="1:9" ht="124.5" hidden="1" customHeight="1">
      <c r="A148" s="163"/>
      <c r="B148" s="37" t="s">
        <v>396</v>
      </c>
      <c r="C148" s="44" t="s">
        <v>402</v>
      </c>
      <c r="D148" s="164">
        <v>200</v>
      </c>
      <c r="E148" s="164" t="s">
        <v>196</v>
      </c>
      <c r="F148" s="164" t="s">
        <v>202</v>
      </c>
      <c r="G148" s="68"/>
      <c r="H148" s="153">
        <v>0</v>
      </c>
      <c r="I148" s="68">
        <v>0</v>
      </c>
    </row>
    <row r="149" spans="1:9" ht="135.75" hidden="1" customHeight="1">
      <c r="A149" s="163"/>
      <c r="B149" s="37" t="s">
        <v>397</v>
      </c>
      <c r="C149" s="44" t="s">
        <v>402</v>
      </c>
      <c r="D149" s="164">
        <v>200</v>
      </c>
      <c r="E149" s="164" t="s">
        <v>196</v>
      </c>
      <c r="F149" s="164" t="s">
        <v>202</v>
      </c>
      <c r="G149" s="68"/>
      <c r="H149" s="153">
        <v>0</v>
      </c>
      <c r="I149" s="68">
        <v>0</v>
      </c>
    </row>
    <row r="150" spans="1:9" ht="30.75" customHeight="1">
      <c r="A150" s="15" t="s">
        <v>258</v>
      </c>
      <c r="B150" s="16" t="s">
        <v>91</v>
      </c>
      <c r="C150" s="17" t="s">
        <v>92</v>
      </c>
      <c r="D150" s="19"/>
      <c r="E150" s="19"/>
      <c r="F150" s="19"/>
      <c r="G150" s="18">
        <f>G153+G154+G155+G157+G151+G152+G159+G156+G160</f>
        <v>7638.5</v>
      </c>
      <c r="H150" s="157">
        <f t="shared" ref="H150:I150" si="33">H153+H154+H155+H157+H151+H152+H159+H156+H160</f>
        <v>7715.1</v>
      </c>
      <c r="I150" s="157">
        <f t="shared" si="33"/>
        <v>8223.4</v>
      </c>
    </row>
    <row r="151" spans="1:9" ht="0.75" hidden="1" customHeight="1">
      <c r="A151" s="15"/>
      <c r="B151" s="21" t="s">
        <v>95</v>
      </c>
      <c r="C151" s="17" t="s">
        <v>259</v>
      </c>
      <c r="D151" s="19" t="s">
        <v>209</v>
      </c>
      <c r="E151" s="19" t="s">
        <v>201</v>
      </c>
      <c r="F151" s="19" t="s">
        <v>197</v>
      </c>
      <c r="G151" s="18"/>
      <c r="H151" s="18"/>
      <c r="I151" s="18"/>
    </row>
    <row r="152" spans="1:9" ht="90" hidden="1" customHeight="1">
      <c r="A152" s="15"/>
      <c r="B152" s="21" t="s">
        <v>95</v>
      </c>
      <c r="C152" s="17" t="s">
        <v>260</v>
      </c>
      <c r="D152" s="19" t="s">
        <v>209</v>
      </c>
      <c r="E152" s="19" t="s">
        <v>201</v>
      </c>
      <c r="F152" s="19" t="s">
        <v>197</v>
      </c>
      <c r="G152" s="18"/>
      <c r="H152" s="18"/>
      <c r="I152" s="18"/>
    </row>
    <row r="153" spans="1:9" ht="169.5" customHeight="1">
      <c r="A153" s="20"/>
      <c r="B153" s="21" t="s">
        <v>93</v>
      </c>
      <c r="C153" s="17" t="s">
        <v>94</v>
      </c>
      <c r="D153" s="19">
        <v>100</v>
      </c>
      <c r="E153" s="19" t="s">
        <v>201</v>
      </c>
      <c r="F153" s="19" t="s">
        <v>197</v>
      </c>
      <c r="G153" s="209">
        <v>7118.6</v>
      </c>
      <c r="H153" s="213">
        <v>7560.3</v>
      </c>
      <c r="I153" s="69">
        <v>8068</v>
      </c>
    </row>
    <row r="154" spans="1:9" ht="90" customHeight="1">
      <c r="A154" s="20"/>
      <c r="B154" s="21" t="s">
        <v>95</v>
      </c>
      <c r="C154" s="17" t="s">
        <v>94</v>
      </c>
      <c r="D154" s="19">
        <v>200</v>
      </c>
      <c r="E154" s="19" t="s">
        <v>201</v>
      </c>
      <c r="F154" s="19" t="s">
        <v>197</v>
      </c>
      <c r="G154" s="209">
        <v>519.9</v>
      </c>
      <c r="H154" s="213">
        <v>154.80000000000001</v>
      </c>
      <c r="I154" s="69">
        <v>155.4</v>
      </c>
    </row>
    <row r="155" spans="1:9" ht="67.5" hidden="1" customHeight="1">
      <c r="A155" s="20"/>
      <c r="B155" s="21" t="s">
        <v>96</v>
      </c>
      <c r="C155" s="17" t="s">
        <v>94</v>
      </c>
      <c r="D155" s="19">
        <v>800</v>
      </c>
      <c r="E155" s="19" t="s">
        <v>201</v>
      </c>
      <c r="F155" s="19" t="s">
        <v>197</v>
      </c>
      <c r="G155" s="18">
        <v>0</v>
      </c>
      <c r="H155" s="22">
        <v>0</v>
      </c>
      <c r="I155" s="23">
        <v>0</v>
      </c>
    </row>
    <row r="156" spans="1:9" ht="0.75" hidden="1" customHeight="1">
      <c r="A156" s="78"/>
      <c r="B156" s="37" t="s">
        <v>344</v>
      </c>
      <c r="C156" s="44" t="s">
        <v>345</v>
      </c>
      <c r="D156" s="80">
        <v>200</v>
      </c>
      <c r="E156" s="79" t="s">
        <v>201</v>
      </c>
      <c r="F156" s="79" t="s">
        <v>197</v>
      </c>
      <c r="G156" s="68">
        <v>0</v>
      </c>
      <c r="H156" s="83">
        <v>0</v>
      </c>
      <c r="I156" s="82">
        <v>0</v>
      </c>
    </row>
    <row r="157" spans="1:9" ht="111.75" hidden="1" customHeight="1">
      <c r="A157" s="20"/>
      <c r="B157" s="245" t="s">
        <v>320</v>
      </c>
      <c r="C157" s="17" t="s">
        <v>261</v>
      </c>
      <c r="D157" s="19">
        <v>200</v>
      </c>
      <c r="E157" s="19" t="s">
        <v>201</v>
      </c>
      <c r="F157" s="19" t="s">
        <v>197</v>
      </c>
      <c r="G157" s="18">
        <v>0</v>
      </c>
      <c r="H157" s="22">
        <v>0</v>
      </c>
      <c r="I157" s="23">
        <v>0</v>
      </c>
    </row>
    <row r="158" spans="1:9" ht="123.75" hidden="1" customHeight="1">
      <c r="A158" s="20"/>
      <c r="B158" s="246"/>
      <c r="C158" s="17" t="s">
        <v>261</v>
      </c>
      <c r="D158" s="19">
        <v>200</v>
      </c>
      <c r="E158" s="19" t="s">
        <v>201</v>
      </c>
      <c r="F158" s="19" t="s">
        <v>197</v>
      </c>
      <c r="G158" s="18">
        <v>0</v>
      </c>
      <c r="H158" s="22">
        <v>0</v>
      </c>
      <c r="I158" s="23">
        <v>0</v>
      </c>
    </row>
    <row r="159" spans="1:9" ht="92.25" customHeight="1">
      <c r="A159" s="53"/>
      <c r="B159" s="54" t="s">
        <v>319</v>
      </c>
      <c r="C159" s="55" t="s">
        <v>261</v>
      </c>
      <c r="D159" s="56" t="s">
        <v>219</v>
      </c>
      <c r="E159" s="56" t="s">
        <v>201</v>
      </c>
      <c r="F159" s="56" t="s">
        <v>197</v>
      </c>
      <c r="G159" s="59">
        <v>0</v>
      </c>
      <c r="H159" s="58">
        <v>0</v>
      </c>
      <c r="I159" s="57">
        <v>0</v>
      </c>
    </row>
    <row r="160" spans="1:9" ht="0.75" customHeight="1">
      <c r="A160" s="78"/>
      <c r="B160" s="85" t="s">
        <v>343</v>
      </c>
      <c r="C160" s="80" t="s">
        <v>261</v>
      </c>
      <c r="D160" s="79" t="s">
        <v>219</v>
      </c>
      <c r="E160" s="79" t="s">
        <v>201</v>
      </c>
      <c r="F160" s="79" t="s">
        <v>197</v>
      </c>
      <c r="G160" s="68">
        <v>0</v>
      </c>
      <c r="H160" s="68">
        <v>0</v>
      </c>
      <c r="I160" s="68">
        <v>0</v>
      </c>
    </row>
    <row r="161" spans="1:9" ht="70.5" customHeight="1">
      <c r="A161" s="15" t="s">
        <v>262</v>
      </c>
      <c r="B161" s="16" t="s">
        <v>97</v>
      </c>
      <c r="C161" s="17" t="s">
        <v>98</v>
      </c>
      <c r="D161" s="19"/>
      <c r="E161" s="19"/>
      <c r="F161" s="19"/>
      <c r="G161" s="18">
        <f>G162+G164+G163</f>
        <v>18023.100000000002</v>
      </c>
      <c r="H161" s="210">
        <f t="shared" ref="H161:I161" si="34">H162+H164+H163</f>
        <v>817.6</v>
      </c>
      <c r="I161" s="210">
        <f t="shared" si="34"/>
        <v>767.6</v>
      </c>
    </row>
    <row r="162" spans="1:9" ht="71.25" customHeight="1">
      <c r="A162" s="20"/>
      <c r="B162" s="21" t="s">
        <v>99</v>
      </c>
      <c r="C162" s="17" t="s">
        <v>100</v>
      </c>
      <c r="D162" s="19">
        <v>200</v>
      </c>
      <c r="E162" s="19">
        <v>11</v>
      </c>
      <c r="F162" s="19" t="s">
        <v>199</v>
      </c>
      <c r="G162" s="18">
        <v>1336.4</v>
      </c>
      <c r="H162" s="22">
        <v>247.6</v>
      </c>
      <c r="I162" s="23">
        <v>197.6</v>
      </c>
    </row>
    <row r="163" spans="1:9" ht="81" customHeight="1">
      <c r="A163" s="206"/>
      <c r="B163" s="203" t="s">
        <v>489</v>
      </c>
      <c r="C163" s="25" t="s">
        <v>490</v>
      </c>
      <c r="D163" s="39">
        <v>200</v>
      </c>
      <c r="E163" s="207">
        <v>11</v>
      </c>
      <c r="F163" s="207" t="s">
        <v>199</v>
      </c>
      <c r="G163" s="209">
        <v>16306.7</v>
      </c>
      <c r="H163" s="213">
        <v>0</v>
      </c>
      <c r="I163" s="69">
        <v>0</v>
      </c>
    </row>
    <row r="164" spans="1:9" ht="84" customHeight="1">
      <c r="A164" s="20"/>
      <c r="B164" s="203" t="s">
        <v>482</v>
      </c>
      <c r="C164" s="216" t="s">
        <v>491</v>
      </c>
      <c r="D164" s="207" t="s">
        <v>209</v>
      </c>
      <c r="E164" s="19">
        <v>11</v>
      </c>
      <c r="F164" s="207" t="s">
        <v>199</v>
      </c>
      <c r="G164" s="209">
        <v>380</v>
      </c>
      <c r="H164" s="159">
        <v>570</v>
      </c>
      <c r="I164" s="209">
        <v>570</v>
      </c>
    </row>
    <row r="165" spans="1:9" ht="54.75" customHeight="1">
      <c r="A165" s="15" t="s">
        <v>263</v>
      </c>
      <c r="B165" s="16" t="s">
        <v>101</v>
      </c>
      <c r="C165" s="17" t="s">
        <v>102</v>
      </c>
      <c r="D165" s="19"/>
      <c r="E165" s="19"/>
      <c r="F165" s="19"/>
      <c r="G165" s="210">
        <f t="shared" ref="G165:I165" si="35">G166+G167+G168+G169+G170+G171</f>
        <v>3017.4</v>
      </c>
      <c r="H165" s="210">
        <f t="shared" si="35"/>
        <v>2792.3999999999996</v>
      </c>
      <c r="I165" s="158">
        <f t="shared" si="35"/>
        <v>2765.4</v>
      </c>
    </row>
    <row r="166" spans="1:9" ht="198" customHeight="1">
      <c r="A166" s="29"/>
      <c r="B166" s="211" t="s">
        <v>483</v>
      </c>
      <c r="C166" s="30" t="s">
        <v>103</v>
      </c>
      <c r="D166" s="31">
        <v>100</v>
      </c>
      <c r="E166" s="31" t="s">
        <v>201</v>
      </c>
      <c r="F166" s="31" t="s">
        <v>200</v>
      </c>
      <c r="G166" s="26">
        <v>1099.3</v>
      </c>
      <c r="H166" s="27">
        <v>1110.2</v>
      </c>
      <c r="I166" s="28">
        <v>1143.5</v>
      </c>
    </row>
    <row r="167" spans="1:9" ht="83.25" customHeight="1">
      <c r="A167" s="20"/>
      <c r="B167" s="21" t="s">
        <v>77</v>
      </c>
      <c r="C167" s="17" t="s">
        <v>103</v>
      </c>
      <c r="D167" s="19">
        <v>200</v>
      </c>
      <c r="E167" s="19" t="s">
        <v>201</v>
      </c>
      <c r="F167" s="19" t="s">
        <v>200</v>
      </c>
      <c r="G167" s="18">
        <v>60.6</v>
      </c>
      <c r="H167" s="27">
        <v>14.7</v>
      </c>
      <c r="I167" s="28">
        <v>14.7</v>
      </c>
    </row>
    <row r="168" spans="1:9" ht="67.5" customHeight="1">
      <c r="A168" s="70"/>
      <c r="B168" s="76" t="s">
        <v>78</v>
      </c>
      <c r="C168" s="72" t="s">
        <v>103</v>
      </c>
      <c r="D168" s="71">
        <v>800</v>
      </c>
      <c r="E168" s="71" t="s">
        <v>201</v>
      </c>
      <c r="F168" s="71" t="s">
        <v>200</v>
      </c>
      <c r="G168" s="75">
        <v>0</v>
      </c>
      <c r="H168" s="74">
        <v>0</v>
      </c>
      <c r="I168" s="73">
        <v>0</v>
      </c>
    </row>
    <row r="169" spans="1:9" ht="166.5" customHeight="1">
      <c r="A169" s="20"/>
      <c r="B169" s="21" t="s">
        <v>104</v>
      </c>
      <c r="C169" s="17" t="s">
        <v>105</v>
      </c>
      <c r="D169" s="19">
        <v>100</v>
      </c>
      <c r="E169" s="19" t="s">
        <v>201</v>
      </c>
      <c r="F169" s="19" t="s">
        <v>200</v>
      </c>
      <c r="G169" s="209">
        <v>1450.9</v>
      </c>
      <c r="H169" s="213">
        <v>1511.8</v>
      </c>
      <c r="I169" s="69">
        <v>1572.2</v>
      </c>
    </row>
    <row r="170" spans="1:9" ht="105.75" customHeight="1">
      <c r="A170" s="20"/>
      <c r="B170" s="21" t="s">
        <v>106</v>
      </c>
      <c r="C170" s="17" t="s">
        <v>105</v>
      </c>
      <c r="D170" s="19">
        <v>200</v>
      </c>
      <c r="E170" s="19" t="s">
        <v>201</v>
      </c>
      <c r="F170" s="19" t="s">
        <v>200</v>
      </c>
      <c r="G170" s="209">
        <v>406.6</v>
      </c>
      <c r="H170" s="213">
        <v>155.69999999999999</v>
      </c>
      <c r="I170" s="69">
        <v>35</v>
      </c>
    </row>
    <row r="171" spans="1:9" ht="87.75" hidden="1" customHeight="1">
      <c r="A171" s="20"/>
      <c r="B171" s="32" t="s">
        <v>107</v>
      </c>
      <c r="C171" s="17" t="s">
        <v>108</v>
      </c>
      <c r="D171" s="19">
        <v>200</v>
      </c>
      <c r="E171" s="19">
        <v>10</v>
      </c>
      <c r="F171" s="19" t="s">
        <v>202</v>
      </c>
      <c r="G171" s="18"/>
      <c r="H171" s="22"/>
      <c r="I171" s="23"/>
    </row>
    <row r="172" spans="1:9" ht="31.5">
      <c r="A172" s="20" t="s">
        <v>264</v>
      </c>
      <c r="B172" s="32" t="s">
        <v>265</v>
      </c>
      <c r="C172" s="25" t="s">
        <v>392</v>
      </c>
      <c r="D172" s="19"/>
      <c r="E172" s="19"/>
      <c r="F172" s="19"/>
      <c r="G172" s="18">
        <f>G173+G174</f>
        <v>140</v>
      </c>
      <c r="H172" s="18">
        <f t="shared" ref="H172:I172" si="36">H173+H174</f>
        <v>20</v>
      </c>
      <c r="I172" s="18">
        <f t="shared" si="36"/>
        <v>20</v>
      </c>
    </row>
    <row r="173" spans="1:9" ht="77.25" customHeight="1">
      <c r="A173" s="20"/>
      <c r="B173" s="32" t="s">
        <v>266</v>
      </c>
      <c r="C173" s="25" t="s">
        <v>213</v>
      </c>
      <c r="D173" s="19" t="s">
        <v>209</v>
      </c>
      <c r="E173" s="19" t="s">
        <v>196</v>
      </c>
      <c r="F173" s="19" t="s">
        <v>202</v>
      </c>
      <c r="G173" s="209">
        <v>140</v>
      </c>
      <c r="H173" s="213">
        <v>20</v>
      </c>
      <c r="I173" s="69">
        <v>20</v>
      </c>
    </row>
    <row r="174" spans="1:9" ht="72" customHeight="1">
      <c r="A174" s="20"/>
      <c r="B174" s="32" t="s">
        <v>266</v>
      </c>
      <c r="C174" s="25" t="s">
        <v>213</v>
      </c>
      <c r="D174" s="19" t="s">
        <v>208</v>
      </c>
      <c r="E174" s="19" t="s">
        <v>196</v>
      </c>
      <c r="F174" s="19" t="s">
        <v>202</v>
      </c>
      <c r="G174" s="18">
        <v>0</v>
      </c>
      <c r="H174" s="22">
        <v>0</v>
      </c>
      <c r="I174" s="23">
        <v>0</v>
      </c>
    </row>
    <row r="175" spans="1:9" ht="69" customHeight="1">
      <c r="A175" s="15">
        <v>3</v>
      </c>
      <c r="B175" s="16" t="s">
        <v>109</v>
      </c>
      <c r="C175" s="17" t="s">
        <v>110</v>
      </c>
      <c r="D175" s="19"/>
      <c r="E175" s="19"/>
      <c r="F175" s="19"/>
      <c r="G175" s="18">
        <f>G176+G179</f>
        <v>665</v>
      </c>
      <c r="H175" s="158">
        <f t="shared" ref="H175:I175" si="37">H176+H179</f>
        <v>665</v>
      </c>
      <c r="I175" s="158">
        <f t="shared" si="37"/>
        <v>665</v>
      </c>
    </row>
    <row r="176" spans="1:9" ht="103.5" customHeight="1">
      <c r="A176" s="15" t="s">
        <v>267</v>
      </c>
      <c r="B176" s="16" t="s">
        <v>111</v>
      </c>
      <c r="C176" s="17" t="s">
        <v>112</v>
      </c>
      <c r="D176" s="19"/>
      <c r="E176" s="19"/>
      <c r="F176" s="19"/>
      <c r="G176" s="18">
        <f>G177</f>
        <v>665</v>
      </c>
      <c r="H176" s="158">
        <f t="shared" ref="H176:I177" si="38">H177</f>
        <v>665</v>
      </c>
      <c r="I176" s="158">
        <f t="shared" si="38"/>
        <v>665</v>
      </c>
    </row>
    <row r="177" spans="1:13" ht="86.25" customHeight="1">
      <c r="A177" s="15" t="s">
        <v>268</v>
      </c>
      <c r="B177" s="16" t="s">
        <v>113</v>
      </c>
      <c r="C177" s="17" t="s">
        <v>114</v>
      </c>
      <c r="D177" s="19"/>
      <c r="E177" s="19"/>
      <c r="F177" s="19"/>
      <c r="G177" s="18">
        <f>G178</f>
        <v>665</v>
      </c>
      <c r="H177" s="158">
        <f t="shared" si="38"/>
        <v>665</v>
      </c>
      <c r="I177" s="158">
        <f t="shared" si="38"/>
        <v>665</v>
      </c>
    </row>
    <row r="178" spans="1:13" ht="68.25" customHeight="1">
      <c r="A178" s="20"/>
      <c r="B178" s="21" t="s">
        <v>115</v>
      </c>
      <c r="C178" s="17" t="s">
        <v>116</v>
      </c>
      <c r="D178" s="19">
        <v>800</v>
      </c>
      <c r="E178" s="19" t="s">
        <v>200</v>
      </c>
      <c r="F178" s="19">
        <v>12</v>
      </c>
      <c r="G178" s="18">
        <v>665</v>
      </c>
      <c r="H178" s="22">
        <v>665</v>
      </c>
      <c r="I178" s="23">
        <v>665</v>
      </c>
    </row>
    <row r="179" spans="1:13" ht="31.5">
      <c r="A179" s="20"/>
      <c r="B179" s="42" t="s">
        <v>415</v>
      </c>
      <c r="C179" s="17" t="s">
        <v>221</v>
      </c>
      <c r="D179" s="19"/>
      <c r="E179" s="19"/>
      <c r="F179" s="19"/>
      <c r="G179" s="18">
        <f>G180</f>
        <v>0</v>
      </c>
      <c r="H179" s="158">
        <f t="shared" ref="H179:I180" si="39">H180</f>
        <v>0</v>
      </c>
      <c r="I179" s="158">
        <f t="shared" si="39"/>
        <v>0</v>
      </c>
    </row>
    <row r="180" spans="1:13" ht="148.5" customHeight="1">
      <c r="A180" s="20"/>
      <c r="B180" s="43" t="s">
        <v>225</v>
      </c>
      <c r="C180" s="17" t="s">
        <v>222</v>
      </c>
      <c r="D180" s="19"/>
      <c r="E180" s="19"/>
      <c r="F180" s="19"/>
      <c r="G180" s="18">
        <f>G181</f>
        <v>0</v>
      </c>
      <c r="H180" s="158">
        <f t="shared" si="39"/>
        <v>0</v>
      </c>
      <c r="I180" s="158">
        <f t="shared" si="39"/>
        <v>0</v>
      </c>
    </row>
    <row r="181" spans="1:13" ht="46.5" customHeight="1">
      <c r="A181" s="20"/>
      <c r="B181" s="43" t="s">
        <v>226</v>
      </c>
      <c r="C181" s="17" t="s">
        <v>223</v>
      </c>
      <c r="D181" s="19" t="s">
        <v>224</v>
      </c>
      <c r="E181" s="19" t="s">
        <v>200</v>
      </c>
      <c r="F181" s="19" t="s">
        <v>201</v>
      </c>
      <c r="G181" s="18">
        <v>0</v>
      </c>
      <c r="H181" s="22">
        <v>0</v>
      </c>
      <c r="I181" s="23">
        <v>0</v>
      </c>
    </row>
    <row r="182" spans="1:13" ht="153.75" customHeight="1">
      <c r="A182" s="15">
        <v>5</v>
      </c>
      <c r="B182" s="16" t="s">
        <v>124</v>
      </c>
      <c r="C182" s="17" t="s">
        <v>125</v>
      </c>
      <c r="D182" s="19"/>
      <c r="E182" s="19"/>
      <c r="F182" s="19"/>
      <c r="G182" s="18">
        <f>G183+G187+G216</f>
        <v>49799.482000000004</v>
      </c>
      <c r="H182" s="210">
        <f t="shared" ref="H182:I182" si="40">H183+H187+H216</f>
        <v>31912.685000000001</v>
      </c>
      <c r="I182" s="210">
        <f t="shared" si="40"/>
        <v>32414.16</v>
      </c>
      <c r="K182" s="3"/>
      <c r="L182" s="3"/>
      <c r="M182" s="3"/>
    </row>
    <row r="183" spans="1:13" ht="70.5" customHeight="1">
      <c r="A183" s="15" t="s">
        <v>269</v>
      </c>
      <c r="B183" s="16" t="s">
        <v>126</v>
      </c>
      <c r="C183" s="17" t="s">
        <v>127</v>
      </c>
      <c r="D183" s="19"/>
      <c r="E183" s="19"/>
      <c r="F183" s="19"/>
      <c r="G183" s="18">
        <f>G184+G185</f>
        <v>3387.3</v>
      </c>
      <c r="H183" s="158">
        <f t="shared" ref="H183:I183" si="41">H184+H185</f>
        <v>0</v>
      </c>
      <c r="I183" s="158">
        <f t="shared" si="41"/>
        <v>0</v>
      </c>
    </row>
    <row r="184" spans="1:13" ht="138.75" customHeight="1">
      <c r="A184" s="20"/>
      <c r="B184" s="21" t="s">
        <v>128</v>
      </c>
      <c r="C184" s="17" t="s">
        <v>129</v>
      </c>
      <c r="D184" s="19">
        <v>800</v>
      </c>
      <c r="E184" s="19" t="s">
        <v>197</v>
      </c>
      <c r="F184" s="19">
        <v>11</v>
      </c>
      <c r="G184" s="18">
        <v>150</v>
      </c>
      <c r="H184" s="22">
        <v>0</v>
      </c>
      <c r="I184" s="23">
        <v>0</v>
      </c>
    </row>
    <row r="185" spans="1:13" ht="15.75">
      <c r="A185" s="20"/>
      <c r="B185" s="21" t="s">
        <v>205</v>
      </c>
      <c r="C185" s="19" t="s">
        <v>214</v>
      </c>
      <c r="D185" s="19" t="s">
        <v>197</v>
      </c>
      <c r="E185" s="19" t="s">
        <v>207</v>
      </c>
      <c r="F185" s="19"/>
      <c r="G185" s="18">
        <f>G186</f>
        <v>3237.3</v>
      </c>
      <c r="H185" s="18">
        <v>0</v>
      </c>
      <c r="I185" s="18">
        <f t="shared" ref="I185" si="42">I186</f>
        <v>0</v>
      </c>
    </row>
    <row r="186" spans="1:13" ht="72" customHeight="1">
      <c r="A186" s="20"/>
      <c r="B186" s="21" t="s">
        <v>206</v>
      </c>
      <c r="C186" s="19" t="s">
        <v>214</v>
      </c>
      <c r="D186" s="56" t="s">
        <v>208</v>
      </c>
      <c r="E186" s="56" t="s">
        <v>197</v>
      </c>
      <c r="F186" s="56" t="s">
        <v>207</v>
      </c>
      <c r="G186" s="18">
        <v>3237.3</v>
      </c>
      <c r="H186" s="22">
        <v>0</v>
      </c>
      <c r="I186" s="23">
        <v>0</v>
      </c>
    </row>
    <row r="187" spans="1:13" ht="129" customHeight="1">
      <c r="A187" s="15" t="s">
        <v>270</v>
      </c>
      <c r="B187" s="16" t="s">
        <v>130</v>
      </c>
      <c r="C187" s="17" t="s">
        <v>131</v>
      </c>
      <c r="D187" s="19"/>
      <c r="E187" s="19"/>
      <c r="F187" s="19"/>
      <c r="G187" s="18">
        <f>G193+G194+G195+G196+G200+G201+G203+G213+G204</f>
        <v>40123.982000000004</v>
      </c>
      <c r="H187" s="210">
        <f t="shared" ref="H187:I187" si="43">H193+H194+H195+H196+H200+H201+H203+H213+H204</f>
        <v>26578.485000000001</v>
      </c>
      <c r="I187" s="210">
        <f t="shared" si="43"/>
        <v>27329.360000000001</v>
      </c>
    </row>
    <row r="188" spans="1:13" ht="42" hidden="1" customHeight="1">
      <c r="A188" s="15"/>
      <c r="B188" s="37" t="s">
        <v>444</v>
      </c>
      <c r="C188" s="44" t="s">
        <v>445</v>
      </c>
      <c r="D188" s="196" t="s">
        <v>219</v>
      </c>
      <c r="E188" s="196" t="s">
        <v>218</v>
      </c>
      <c r="F188" s="196" t="s">
        <v>202</v>
      </c>
      <c r="G188" s="68"/>
      <c r="H188" s="201"/>
      <c r="I188" s="201"/>
    </row>
    <row r="189" spans="1:13" ht="66" hidden="1" customHeight="1">
      <c r="A189" s="15"/>
      <c r="B189" s="37" t="s">
        <v>446</v>
      </c>
      <c r="C189" s="44" t="s">
        <v>447</v>
      </c>
      <c r="D189" s="196" t="s">
        <v>448</v>
      </c>
      <c r="E189" s="196" t="s">
        <v>218</v>
      </c>
      <c r="F189" s="196" t="s">
        <v>202</v>
      </c>
      <c r="G189" s="68"/>
      <c r="H189" s="201"/>
      <c r="I189" s="201"/>
    </row>
    <row r="190" spans="1:13" ht="71.25" hidden="1" customHeight="1">
      <c r="A190" s="15"/>
      <c r="B190" s="37" t="s">
        <v>431</v>
      </c>
      <c r="C190" s="44" t="s">
        <v>432</v>
      </c>
      <c r="D190" s="189">
        <v>500</v>
      </c>
      <c r="E190" s="190" t="s">
        <v>218</v>
      </c>
      <c r="F190" s="190" t="s">
        <v>202</v>
      </c>
      <c r="G190" s="68"/>
      <c r="H190" s="192">
        <v>0</v>
      </c>
      <c r="I190" s="192">
        <v>0</v>
      </c>
    </row>
    <row r="191" spans="1:13" ht="60" hidden="1" customHeight="1">
      <c r="A191" s="15"/>
      <c r="B191" s="37" t="s">
        <v>427</v>
      </c>
      <c r="C191" s="44" t="s">
        <v>139</v>
      </c>
      <c r="D191" s="189">
        <v>500</v>
      </c>
      <c r="E191" s="19" t="s">
        <v>218</v>
      </c>
      <c r="F191" s="19" t="s">
        <v>202</v>
      </c>
      <c r="G191" s="68"/>
      <c r="H191" s="68">
        <v>0</v>
      </c>
      <c r="I191" s="68">
        <v>0</v>
      </c>
    </row>
    <row r="192" spans="1:13" ht="59.25" hidden="1" customHeight="1">
      <c r="A192" s="20"/>
      <c r="B192" s="37" t="s">
        <v>428</v>
      </c>
      <c r="C192" s="44" t="s">
        <v>137</v>
      </c>
      <c r="D192" s="189">
        <v>500</v>
      </c>
      <c r="E192" s="79" t="s">
        <v>218</v>
      </c>
      <c r="F192" s="79" t="s">
        <v>202</v>
      </c>
      <c r="G192" s="68"/>
      <c r="H192" s="68">
        <v>0</v>
      </c>
      <c r="I192" s="68">
        <v>0</v>
      </c>
    </row>
    <row r="193" spans="1:9" ht="63">
      <c r="A193" s="20"/>
      <c r="B193" s="37" t="s">
        <v>272</v>
      </c>
      <c r="C193" s="55" t="s">
        <v>321</v>
      </c>
      <c r="D193" s="19">
        <v>500</v>
      </c>
      <c r="E193" s="19">
        <v>14</v>
      </c>
      <c r="F193" s="61" t="s">
        <v>202</v>
      </c>
      <c r="G193" s="18">
        <v>13350</v>
      </c>
      <c r="H193" s="22">
        <v>0</v>
      </c>
      <c r="I193" s="23">
        <v>0</v>
      </c>
    </row>
    <row r="194" spans="1:9" ht="63">
      <c r="A194" s="114"/>
      <c r="B194" s="37" t="s">
        <v>484</v>
      </c>
      <c r="C194" s="208" t="s">
        <v>271</v>
      </c>
      <c r="D194" s="207">
        <v>500</v>
      </c>
      <c r="E194" s="115" t="s">
        <v>218</v>
      </c>
      <c r="F194" s="115" t="s">
        <v>202</v>
      </c>
      <c r="G194" s="120">
        <v>176</v>
      </c>
      <c r="H194" s="119">
        <v>0</v>
      </c>
      <c r="I194" s="118">
        <v>0</v>
      </c>
    </row>
    <row r="195" spans="1:9" ht="69" customHeight="1">
      <c r="A195" s="20"/>
      <c r="B195" s="214" t="s">
        <v>485</v>
      </c>
      <c r="C195" s="207" t="s">
        <v>487</v>
      </c>
      <c r="D195" s="39">
        <v>500</v>
      </c>
      <c r="E195" s="19">
        <v>14</v>
      </c>
      <c r="F195" s="19" t="s">
        <v>197</v>
      </c>
      <c r="G195" s="68">
        <v>3891</v>
      </c>
      <c r="H195" s="213">
        <v>3280</v>
      </c>
      <c r="I195" s="69">
        <v>3458</v>
      </c>
    </row>
    <row r="196" spans="1:9" ht="65.25" customHeight="1">
      <c r="A196" s="20"/>
      <c r="B196" s="94" t="s">
        <v>486</v>
      </c>
      <c r="C196" s="207" t="s">
        <v>488</v>
      </c>
      <c r="D196" s="39">
        <v>500</v>
      </c>
      <c r="E196" s="207">
        <v>14</v>
      </c>
      <c r="F196" s="207" t="s">
        <v>197</v>
      </c>
      <c r="G196" s="68">
        <v>2822.8</v>
      </c>
      <c r="H196" s="213">
        <v>2852.9</v>
      </c>
      <c r="I196" s="69">
        <v>2912.4</v>
      </c>
    </row>
    <row r="197" spans="1:9" ht="11.25" hidden="1" customHeight="1">
      <c r="A197" s="20"/>
      <c r="B197" s="37" t="s">
        <v>276</v>
      </c>
      <c r="C197" s="44" t="s">
        <v>136</v>
      </c>
      <c r="D197" s="19" t="s">
        <v>219</v>
      </c>
      <c r="E197" s="19" t="s">
        <v>203</v>
      </c>
      <c r="F197" s="19" t="s">
        <v>202</v>
      </c>
      <c r="G197" s="18"/>
      <c r="H197" s="22"/>
      <c r="I197" s="23"/>
    </row>
    <row r="198" spans="1:9" ht="32.25" hidden="1" customHeight="1">
      <c r="A198" s="20"/>
      <c r="B198" s="37" t="s">
        <v>274</v>
      </c>
      <c r="C198" s="44" t="s">
        <v>275</v>
      </c>
      <c r="D198" s="19">
        <v>500</v>
      </c>
      <c r="E198" s="19" t="s">
        <v>200</v>
      </c>
      <c r="F198" s="19" t="s">
        <v>198</v>
      </c>
      <c r="G198" s="18"/>
      <c r="H198" s="22"/>
      <c r="I198" s="23"/>
    </row>
    <row r="199" spans="1:9" ht="0.75" customHeight="1">
      <c r="A199" s="20"/>
      <c r="B199" s="180"/>
      <c r="C199" s="17"/>
      <c r="D199" s="19"/>
      <c r="E199" s="19"/>
      <c r="F199" s="19"/>
      <c r="G199" s="18"/>
      <c r="H199" s="22"/>
      <c r="I199" s="23"/>
    </row>
    <row r="200" spans="1:9" ht="59.25" customHeight="1">
      <c r="A200" s="20"/>
      <c r="B200" s="21" t="s">
        <v>132</v>
      </c>
      <c r="C200" s="17" t="s">
        <v>133</v>
      </c>
      <c r="D200" s="19">
        <v>500</v>
      </c>
      <c r="E200" s="19" t="s">
        <v>200</v>
      </c>
      <c r="F200" s="132" t="s">
        <v>197</v>
      </c>
      <c r="G200" s="209">
        <v>149.4</v>
      </c>
      <c r="H200" s="213">
        <v>149.4</v>
      </c>
      <c r="I200" s="69">
        <v>149.4</v>
      </c>
    </row>
    <row r="201" spans="1:9" ht="97.5" customHeight="1">
      <c r="A201" s="20"/>
      <c r="B201" s="60" t="s">
        <v>295</v>
      </c>
      <c r="C201" s="44" t="s">
        <v>296</v>
      </c>
      <c r="D201" s="19" t="s">
        <v>219</v>
      </c>
      <c r="E201" s="19" t="s">
        <v>200</v>
      </c>
      <c r="F201" s="19" t="s">
        <v>299</v>
      </c>
      <c r="G201" s="18">
        <v>25</v>
      </c>
      <c r="H201" s="22">
        <v>25</v>
      </c>
      <c r="I201" s="23">
        <v>0</v>
      </c>
    </row>
    <row r="202" spans="1:9" ht="36.75" hidden="1" customHeight="1">
      <c r="A202" s="20"/>
      <c r="B202" s="21" t="s">
        <v>134</v>
      </c>
      <c r="C202" s="17" t="s">
        <v>135</v>
      </c>
      <c r="D202" s="19">
        <v>700</v>
      </c>
      <c r="E202" s="19">
        <v>13</v>
      </c>
      <c r="F202" s="19" t="s">
        <v>197</v>
      </c>
      <c r="G202" s="18"/>
      <c r="H202" s="22"/>
      <c r="I202" s="23"/>
    </row>
    <row r="203" spans="1:9" ht="62.25" customHeight="1">
      <c r="A203" s="20"/>
      <c r="B203" s="37" t="s">
        <v>376</v>
      </c>
      <c r="C203" s="131" t="s">
        <v>377</v>
      </c>
      <c r="D203" s="19">
        <v>500</v>
      </c>
      <c r="E203" s="19" t="s">
        <v>203</v>
      </c>
      <c r="F203" s="132" t="s">
        <v>199</v>
      </c>
      <c r="G203" s="68">
        <v>2267.98</v>
      </c>
      <c r="H203" s="153">
        <v>1351.683</v>
      </c>
      <c r="I203" s="68">
        <v>1161.4580000000001</v>
      </c>
    </row>
    <row r="204" spans="1:9" ht="55.5" customHeight="1">
      <c r="A204" s="20"/>
      <c r="B204" s="37" t="s">
        <v>374</v>
      </c>
      <c r="C204" s="162" t="s">
        <v>375</v>
      </c>
      <c r="D204" s="132">
        <v>500</v>
      </c>
      <c r="E204" s="132" t="s">
        <v>203</v>
      </c>
      <c r="F204" s="132" t="s">
        <v>202</v>
      </c>
      <c r="G204" s="68">
        <v>1107.6020000000001</v>
      </c>
      <c r="H204" s="153">
        <v>1107.6020000000001</v>
      </c>
      <c r="I204" s="68">
        <v>1107.6020000000001</v>
      </c>
    </row>
    <row r="205" spans="1:9" ht="0.75" customHeight="1">
      <c r="A205" s="149"/>
      <c r="B205" s="168"/>
      <c r="C205" s="167"/>
      <c r="D205" s="169"/>
      <c r="E205" s="169"/>
      <c r="F205" s="169"/>
      <c r="G205" s="170"/>
      <c r="H205" s="171"/>
      <c r="I205" s="172"/>
    </row>
    <row r="206" spans="1:9" ht="93" customHeight="1">
      <c r="A206" s="20"/>
      <c r="B206" s="37" t="s">
        <v>429</v>
      </c>
      <c r="C206" s="44" t="s">
        <v>430</v>
      </c>
      <c r="D206" s="189">
        <v>500</v>
      </c>
      <c r="E206" s="190" t="s">
        <v>203</v>
      </c>
      <c r="F206" s="190" t="s">
        <v>203</v>
      </c>
      <c r="G206" s="68">
        <v>0</v>
      </c>
      <c r="H206" s="136">
        <v>0</v>
      </c>
      <c r="I206" s="135">
        <v>0</v>
      </c>
    </row>
    <row r="207" spans="1:9" ht="9" hidden="1" customHeight="1">
      <c r="A207" s="227"/>
      <c r="B207" s="229" t="s">
        <v>138</v>
      </c>
      <c r="C207" s="230" t="s">
        <v>139</v>
      </c>
      <c r="D207" s="228">
        <v>500</v>
      </c>
      <c r="E207" s="228">
        <v>14</v>
      </c>
      <c r="F207" s="228" t="s">
        <v>202</v>
      </c>
      <c r="G207" s="233">
        <v>0</v>
      </c>
      <c r="H207" s="232"/>
      <c r="I207" s="231"/>
    </row>
    <row r="208" spans="1:9" ht="15" hidden="1" customHeight="1">
      <c r="A208" s="227"/>
      <c r="B208" s="229"/>
      <c r="C208" s="230"/>
      <c r="D208" s="228"/>
      <c r="E208" s="228"/>
      <c r="F208" s="228"/>
      <c r="G208" s="233"/>
      <c r="H208" s="232"/>
      <c r="I208" s="231"/>
    </row>
    <row r="209" spans="1:10" ht="16.5" hidden="1" customHeight="1">
      <c r="A209" s="20"/>
      <c r="B209" s="21" t="s">
        <v>318</v>
      </c>
      <c r="C209" s="17" t="s">
        <v>140</v>
      </c>
      <c r="D209" s="19">
        <v>500</v>
      </c>
      <c r="E209" s="19">
        <v>14</v>
      </c>
      <c r="F209" s="19" t="s">
        <v>202</v>
      </c>
      <c r="G209" s="18">
        <v>0</v>
      </c>
      <c r="H209" s="22"/>
      <c r="I209" s="23"/>
    </row>
    <row r="210" spans="1:10" ht="16.5" hidden="1" customHeight="1">
      <c r="A210" s="20"/>
      <c r="B210" s="138" t="s">
        <v>372</v>
      </c>
      <c r="C210" s="131" t="s">
        <v>373</v>
      </c>
      <c r="D210" s="19">
        <v>500</v>
      </c>
      <c r="E210" s="132" t="s">
        <v>200</v>
      </c>
      <c r="F210" s="132" t="s">
        <v>299</v>
      </c>
      <c r="G210" s="18">
        <v>0</v>
      </c>
      <c r="H210" s="22">
        <v>0</v>
      </c>
      <c r="I210" s="23">
        <v>0</v>
      </c>
    </row>
    <row r="211" spans="1:10" ht="52.5" customHeight="1">
      <c r="A211" s="20"/>
      <c r="B211" s="21" t="s">
        <v>216</v>
      </c>
      <c r="C211" s="17" t="s">
        <v>273</v>
      </c>
      <c r="D211" s="19" t="s">
        <v>219</v>
      </c>
      <c r="E211" s="19" t="s">
        <v>201</v>
      </c>
      <c r="F211" s="19" t="s">
        <v>197</v>
      </c>
      <c r="G211" s="18">
        <v>0</v>
      </c>
      <c r="H211" s="22">
        <v>0</v>
      </c>
      <c r="I211" s="23">
        <v>0</v>
      </c>
    </row>
    <row r="212" spans="1:10" ht="68.25" hidden="1" customHeight="1">
      <c r="A212" s="114"/>
      <c r="B212" s="46" t="s">
        <v>388</v>
      </c>
      <c r="C212" s="44" t="s">
        <v>403</v>
      </c>
      <c r="D212" s="115" t="s">
        <v>219</v>
      </c>
      <c r="E212" s="115" t="s">
        <v>201</v>
      </c>
      <c r="F212" s="115" t="s">
        <v>197</v>
      </c>
      <c r="G212" s="153">
        <v>0</v>
      </c>
      <c r="H212" s="68">
        <v>0</v>
      </c>
      <c r="I212" s="68">
        <v>3000</v>
      </c>
    </row>
    <row r="213" spans="1:10" ht="52.5" customHeight="1">
      <c r="A213" s="20"/>
      <c r="B213" s="21" t="s">
        <v>215</v>
      </c>
      <c r="C213" s="19" t="s">
        <v>217</v>
      </c>
      <c r="D213" s="19" t="s">
        <v>219</v>
      </c>
      <c r="E213" s="19" t="s">
        <v>200</v>
      </c>
      <c r="F213" s="19" t="s">
        <v>198</v>
      </c>
      <c r="G213" s="68">
        <v>16334.2</v>
      </c>
      <c r="H213" s="153">
        <v>17811.900000000001</v>
      </c>
      <c r="I213" s="68">
        <v>18540.5</v>
      </c>
    </row>
    <row r="214" spans="1:10" ht="76.5" customHeight="1">
      <c r="A214" s="86"/>
      <c r="B214" s="98" t="s">
        <v>353</v>
      </c>
      <c r="C214" s="126" t="s">
        <v>354</v>
      </c>
      <c r="D214" s="79" t="s">
        <v>219</v>
      </c>
      <c r="E214" s="79" t="s">
        <v>200</v>
      </c>
      <c r="F214" s="79" t="s">
        <v>198</v>
      </c>
      <c r="G214" s="68">
        <v>0</v>
      </c>
      <c r="H214" s="68">
        <v>0</v>
      </c>
      <c r="I214" s="68">
        <v>0</v>
      </c>
      <c r="J214" s="215"/>
    </row>
    <row r="215" spans="1:10" ht="86.25" customHeight="1">
      <c r="A215" s="149"/>
      <c r="B215" s="152" t="s">
        <v>389</v>
      </c>
      <c r="C215" s="126" t="s">
        <v>404</v>
      </c>
      <c r="D215" s="151" t="s">
        <v>219</v>
      </c>
      <c r="E215" s="151" t="s">
        <v>200</v>
      </c>
      <c r="F215" s="151" t="s">
        <v>198</v>
      </c>
      <c r="G215" s="153">
        <v>0</v>
      </c>
      <c r="H215" s="68">
        <v>0</v>
      </c>
      <c r="I215" s="68">
        <v>0</v>
      </c>
    </row>
    <row r="216" spans="1:10" ht="36.75" customHeight="1">
      <c r="A216" s="78"/>
      <c r="B216" s="125" t="s">
        <v>141</v>
      </c>
      <c r="C216" s="80" t="s">
        <v>142</v>
      </c>
      <c r="D216" s="79"/>
      <c r="E216" s="79"/>
      <c r="F216" s="79"/>
      <c r="G216" s="84">
        <f>G217+G218+G220+G219</f>
        <v>6288.2</v>
      </c>
      <c r="H216" s="210">
        <f t="shared" ref="H216:I216" si="44">H217+H218+H220+H219</f>
        <v>5334.2</v>
      </c>
      <c r="I216" s="210">
        <f t="shared" si="44"/>
        <v>5084.8</v>
      </c>
    </row>
    <row r="217" spans="1:10" ht="148.5" customHeight="1">
      <c r="A217" s="15" t="s">
        <v>277</v>
      </c>
      <c r="B217" s="21" t="s">
        <v>75</v>
      </c>
      <c r="C217" s="80" t="s">
        <v>143</v>
      </c>
      <c r="D217" s="79">
        <v>100</v>
      </c>
      <c r="E217" s="79" t="s">
        <v>197</v>
      </c>
      <c r="F217" s="79" t="s">
        <v>204</v>
      </c>
      <c r="G217" s="68">
        <v>4557</v>
      </c>
      <c r="H217" s="213">
        <v>4615.3999999999996</v>
      </c>
      <c r="I217" s="69">
        <v>4800.2</v>
      </c>
    </row>
    <row r="218" spans="1:10" ht="84" customHeight="1">
      <c r="A218" s="20"/>
      <c r="B218" s="21" t="s">
        <v>77</v>
      </c>
      <c r="C218" s="80" t="s">
        <v>143</v>
      </c>
      <c r="D218" s="79">
        <v>200</v>
      </c>
      <c r="E218" s="79" t="s">
        <v>197</v>
      </c>
      <c r="F218" s="79" t="s">
        <v>204</v>
      </c>
      <c r="G218" s="68">
        <v>1724.2</v>
      </c>
      <c r="H218" s="213">
        <v>711.8</v>
      </c>
      <c r="I218" s="69">
        <v>277.60000000000002</v>
      </c>
    </row>
    <row r="219" spans="1:10" ht="113.25" customHeight="1">
      <c r="A219" s="195"/>
      <c r="B219" s="202" t="s">
        <v>440</v>
      </c>
      <c r="C219" s="197" t="s">
        <v>441</v>
      </c>
      <c r="D219" s="196" t="s">
        <v>209</v>
      </c>
      <c r="E219" s="196" t="s">
        <v>197</v>
      </c>
      <c r="F219" s="196" t="s">
        <v>204</v>
      </c>
      <c r="G219" s="201"/>
      <c r="H219" s="27">
        <v>0</v>
      </c>
      <c r="I219" s="198">
        <v>0</v>
      </c>
    </row>
    <row r="220" spans="1:10" ht="60.75" customHeight="1">
      <c r="A220" s="20"/>
      <c r="B220" s="21" t="s">
        <v>78</v>
      </c>
      <c r="C220" s="80" t="s">
        <v>143</v>
      </c>
      <c r="D220" s="79">
        <v>800</v>
      </c>
      <c r="E220" s="79" t="s">
        <v>197</v>
      </c>
      <c r="F220" s="79" t="s">
        <v>204</v>
      </c>
      <c r="G220" s="84">
        <v>7</v>
      </c>
      <c r="H220" s="27">
        <v>7</v>
      </c>
      <c r="I220" s="81">
        <v>7</v>
      </c>
    </row>
    <row r="221" spans="1:10" ht="70.5" customHeight="1">
      <c r="A221" s="20"/>
      <c r="B221" s="16" t="s">
        <v>278</v>
      </c>
      <c r="C221" s="80" t="s">
        <v>144</v>
      </c>
      <c r="D221" s="79"/>
      <c r="E221" s="79"/>
      <c r="F221" s="79"/>
      <c r="G221" s="84">
        <f>G222+G250+G252+G256+G255+G258</f>
        <v>33349.299999999996</v>
      </c>
      <c r="H221" s="158">
        <f t="shared" ref="H221:I221" si="45">H222+H250+H252+H256+H255</f>
        <v>28597.1</v>
      </c>
      <c r="I221" s="158">
        <f t="shared" si="45"/>
        <v>27465.599999999999</v>
      </c>
    </row>
    <row r="222" spans="1:10" ht="59.25" customHeight="1">
      <c r="A222" s="15">
        <v>6</v>
      </c>
      <c r="B222" s="16" t="s">
        <v>101</v>
      </c>
      <c r="C222" s="80" t="s">
        <v>145</v>
      </c>
      <c r="D222" s="79"/>
      <c r="E222" s="79"/>
      <c r="F222" s="79"/>
      <c r="G222" s="84">
        <f>G225+G226+G227+G228+G230+G232+G233+G234+G235+G236+G237+G238+G240+G242+G231+G241+G239+G229+G243+G245+G246+G247+G248+G249+G223+G224+G244</f>
        <v>28743.299999999996</v>
      </c>
      <c r="H222" s="210">
        <f t="shared" ref="H222:I222" si="46">H225+H226+H227+H228+H230+H232+H233+H234+H235+H236+H237+H238+H240+H242+H231+H241+H239+H229+H243+H245+H246+H247+H248+H249+H223+H224+H244</f>
        <v>24316.1</v>
      </c>
      <c r="I222" s="210">
        <f t="shared" si="46"/>
        <v>23013.599999999999</v>
      </c>
    </row>
    <row r="223" spans="1:10" ht="161.25" customHeight="1">
      <c r="A223" s="15" t="s">
        <v>279</v>
      </c>
      <c r="B223" s="21" t="s">
        <v>155</v>
      </c>
      <c r="C223" s="80" t="s">
        <v>156</v>
      </c>
      <c r="D223" s="79">
        <v>100</v>
      </c>
      <c r="E223" s="79" t="s">
        <v>197</v>
      </c>
      <c r="F223" s="79">
        <v>13</v>
      </c>
      <c r="G223" s="209">
        <v>404</v>
      </c>
      <c r="H223" s="213">
        <v>404</v>
      </c>
      <c r="I223" s="69">
        <v>417</v>
      </c>
    </row>
    <row r="224" spans="1:10" ht="153.75" customHeight="1">
      <c r="A224" s="20"/>
      <c r="B224" s="21" t="s">
        <v>157</v>
      </c>
      <c r="C224" s="80" t="s">
        <v>156</v>
      </c>
      <c r="D224" s="79">
        <v>200</v>
      </c>
      <c r="E224" s="79" t="s">
        <v>197</v>
      </c>
      <c r="F224" s="79">
        <v>13</v>
      </c>
      <c r="G224" s="209">
        <v>10</v>
      </c>
      <c r="H224" s="213">
        <v>15</v>
      </c>
      <c r="I224" s="69">
        <v>17</v>
      </c>
    </row>
    <row r="225" spans="1:9" ht="177" customHeight="1">
      <c r="A225" s="86"/>
      <c r="B225" s="21" t="s">
        <v>153</v>
      </c>
      <c r="C225" s="80" t="s">
        <v>301</v>
      </c>
      <c r="D225" s="79">
        <v>100</v>
      </c>
      <c r="E225" s="79" t="s">
        <v>197</v>
      </c>
      <c r="F225" s="79">
        <v>13</v>
      </c>
      <c r="G225" s="209">
        <v>422</v>
      </c>
      <c r="H225" s="213">
        <v>426</v>
      </c>
      <c r="I225" s="69">
        <v>441</v>
      </c>
    </row>
    <row r="226" spans="1:9" ht="94.5">
      <c r="A226" s="20"/>
      <c r="B226" s="85" t="s">
        <v>154</v>
      </c>
      <c r="C226" s="80" t="s">
        <v>301</v>
      </c>
      <c r="D226" s="79">
        <v>200</v>
      </c>
      <c r="E226" s="79" t="s">
        <v>197</v>
      </c>
      <c r="F226" s="79">
        <v>13</v>
      </c>
      <c r="G226" s="84">
        <v>1</v>
      </c>
      <c r="H226" s="83">
        <v>1</v>
      </c>
      <c r="I226" s="82">
        <v>0</v>
      </c>
    </row>
    <row r="227" spans="1:9" ht="114" customHeight="1">
      <c r="A227" s="20"/>
      <c r="B227" s="21" t="s">
        <v>158</v>
      </c>
      <c r="C227" s="80" t="s">
        <v>159</v>
      </c>
      <c r="D227" s="79">
        <v>100</v>
      </c>
      <c r="E227" s="79" t="s">
        <v>197</v>
      </c>
      <c r="F227" s="79">
        <v>13</v>
      </c>
      <c r="G227" s="209">
        <v>374</v>
      </c>
      <c r="H227" s="213">
        <v>378</v>
      </c>
      <c r="I227" s="69">
        <v>394</v>
      </c>
    </row>
    <row r="228" spans="1:9" ht="113.25" customHeight="1">
      <c r="A228" s="20"/>
      <c r="B228" s="21" t="s">
        <v>160</v>
      </c>
      <c r="C228" s="80" t="s">
        <v>159</v>
      </c>
      <c r="D228" s="79">
        <v>200</v>
      </c>
      <c r="E228" s="79" t="s">
        <v>197</v>
      </c>
      <c r="F228" s="79">
        <v>13</v>
      </c>
      <c r="G228" s="84">
        <v>0</v>
      </c>
      <c r="H228" s="83">
        <v>0</v>
      </c>
      <c r="I228" s="82">
        <v>0</v>
      </c>
    </row>
    <row r="229" spans="1:9" ht="64.5" customHeight="1">
      <c r="A229" s="20"/>
      <c r="B229" s="21" t="s">
        <v>305</v>
      </c>
      <c r="C229" s="44" t="s">
        <v>166</v>
      </c>
      <c r="D229" s="45">
        <v>200</v>
      </c>
      <c r="E229" s="79" t="s">
        <v>203</v>
      </c>
      <c r="F229" s="79" t="s">
        <v>203</v>
      </c>
      <c r="G229" s="84">
        <v>13</v>
      </c>
      <c r="H229" s="83">
        <v>13</v>
      </c>
      <c r="I229" s="82">
        <v>13</v>
      </c>
    </row>
    <row r="230" spans="1:9" ht="149.25" customHeight="1">
      <c r="A230" s="20"/>
      <c r="B230" s="21" t="s">
        <v>161</v>
      </c>
      <c r="C230" s="80" t="s">
        <v>162</v>
      </c>
      <c r="D230" s="79">
        <v>100</v>
      </c>
      <c r="E230" s="79" t="s">
        <v>202</v>
      </c>
      <c r="F230" s="79" t="s">
        <v>198</v>
      </c>
      <c r="G230" s="209">
        <v>2431.6999999999998</v>
      </c>
      <c r="H230" s="213">
        <v>2454.5</v>
      </c>
      <c r="I230" s="69">
        <v>2528.1999999999998</v>
      </c>
    </row>
    <row r="231" spans="1:9" ht="146.25" hidden="1" customHeight="1">
      <c r="A231" s="20"/>
      <c r="B231" s="85" t="s">
        <v>161</v>
      </c>
      <c r="C231" s="80" t="s">
        <v>280</v>
      </c>
      <c r="D231" s="79">
        <v>100</v>
      </c>
      <c r="E231" s="79" t="s">
        <v>202</v>
      </c>
      <c r="F231" s="79" t="s">
        <v>198</v>
      </c>
      <c r="G231" s="209">
        <v>0</v>
      </c>
      <c r="H231" s="213">
        <v>0</v>
      </c>
      <c r="I231" s="69">
        <v>0</v>
      </c>
    </row>
    <row r="232" spans="1:9" ht="141.75">
      <c r="A232" s="20"/>
      <c r="B232" s="87" t="s">
        <v>161</v>
      </c>
      <c r="C232" s="88" t="s">
        <v>162</v>
      </c>
      <c r="D232" s="89">
        <v>200</v>
      </c>
      <c r="E232" s="89" t="s">
        <v>202</v>
      </c>
      <c r="F232" s="89" t="s">
        <v>198</v>
      </c>
      <c r="G232" s="209">
        <v>292.2</v>
      </c>
      <c r="H232" s="213">
        <v>150.80000000000001</v>
      </c>
      <c r="I232" s="69">
        <v>20</v>
      </c>
    </row>
    <row r="233" spans="1:9" ht="84.75" customHeight="1">
      <c r="A233" s="86"/>
      <c r="B233" s="203" t="s">
        <v>452</v>
      </c>
      <c r="C233" s="88" t="s">
        <v>163</v>
      </c>
      <c r="D233" s="89">
        <v>600</v>
      </c>
      <c r="E233" s="89">
        <v>10</v>
      </c>
      <c r="F233" s="89" t="s">
        <v>204</v>
      </c>
      <c r="G233" s="92">
        <v>278.89999999999998</v>
      </c>
      <c r="H233" s="91">
        <v>278.89999999999998</v>
      </c>
      <c r="I233" s="90">
        <v>278.89999999999998</v>
      </c>
    </row>
    <row r="234" spans="1:9" ht="57.75" customHeight="1">
      <c r="A234" s="20"/>
      <c r="B234" s="85" t="s">
        <v>355</v>
      </c>
      <c r="C234" s="80" t="s">
        <v>163</v>
      </c>
      <c r="D234" s="79">
        <v>800</v>
      </c>
      <c r="E234" s="79" t="s">
        <v>197</v>
      </c>
      <c r="F234" s="79">
        <v>13</v>
      </c>
      <c r="G234" s="84">
        <v>300</v>
      </c>
      <c r="H234" s="83">
        <v>300</v>
      </c>
      <c r="I234" s="82"/>
    </row>
    <row r="235" spans="1:9" ht="70.5" customHeight="1">
      <c r="A235" s="86"/>
      <c r="B235" s="87" t="s">
        <v>356</v>
      </c>
      <c r="C235" s="88" t="s">
        <v>163</v>
      </c>
      <c r="D235" s="89">
        <v>200</v>
      </c>
      <c r="E235" s="89" t="s">
        <v>197</v>
      </c>
      <c r="F235" s="89">
        <v>13</v>
      </c>
      <c r="G235" s="92">
        <v>204</v>
      </c>
      <c r="H235" s="91">
        <v>0</v>
      </c>
      <c r="I235" s="90">
        <v>0</v>
      </c>
    </row>
    <row r="236" spans="1:9" ht="1.5" hidden="1" customHeight="1">
      <c r="A236" s="20"/>
      <c r="B236" s="21" t="s">
        <v>165</v>
      </c>
      <c r="C236" s="80" t="s">
        <v>166</v>
      </c>
      <c r="D236" s="79">
        <v>200</v>
      </c>
      <c r="E236" s="79" t="s">
        <v>203</v>
      </c>
      <c r="F236" s="79" t="s">
        <v>197</v>
      </c>
      <c r="G236" s="84">
        <v>0</v>
      </c>
      <c r="H236" s="83">
        <v>0</v>
      </c>
      <c r="I236" s="82">
        <v>0</v>
      </c>
    </row>
    <row r="237" spans="1:9" ht="82.5" hidden="1" customHeight="1">
      <c r="A237" s="20"/>
      <c r="B237" s="21" t="s">
        <v>164</v>
      </c>
      <c r="C237" s="80" t="s">
        <v>163</v>
      </c>
      <c r="D237" s="79">
        <v>200</v>
      </c>
      <c r="E237" s="79" t="s">
        <v>203</v>
      </c>
      <c r="F237" s="79" t="s">
        <v>202</v>
      </c>
      <c r="G237" s="84">
        <v>0</v>
      </c>
      <c r="H237" s="83">
        <v>0</v>
      </c>
      <c r="I237" s="82">
        <v>0</v>
      </c>
    </row>
    <row r="238" spans="1:9" ht="68.25" hidden="1" customHeight="1">
      <c r="A238" s="20"/>
      <c r="B238" s="21" t="s">
        <v>284</v>
      </c>
      <c r="C238" s="80" t="s">
        <v>283</v>
      </c>
      <c r="D238" s="79">
        <v>500</v>
      </c>
      <c r="E238" s="79" t="s">
        <v>201</v>
      </c>
      <c r="F238" s="79" t="s">
        <v>197</v>
      </c>
      <c r="G238" s="84">
        <v>0</v>
      </c>
      <c r="H238" s="83">
        <v>0</v>
      </c>
      <c r="I238" s="82">
        <v>0</v>
      </c>
    </row>
    <row r="239" spans="1:9" ht="52.5" hidden="1" customHeight="1">
      <c r="A239" s="20"/>
      <c r="B239" s="21" t="s">
        <v>285</v>
      </c>
      <c r="C239" s="80" t="s">
        <v>283</v>
      </c>
      <c r="D239" s="79">
        <v>500</v>
      </c>
      <c r="E239" s="79" t="s">
        <v>201</v>
      </c>
      <c r="F239" s="79" t="s">
        <v>197</v>
      </c>
      <c r="G239" s="84">
        <v>0</v>
      </c>
      <c r="H239" s="83">
        <v>0</v>
      </c>
      <c r="I239" s="82">
        <v>0</v>
      </c>
    </row>
    <row r="240" spans="1:9" ht="0.75" hidden="1" customHeight="1">
      <c r="A240" s="20"/>
      <c r="B240" s="21" t="s">
        <v>167</v>
      </c>
      <c r="C240" s="80" t="s">
        <v>168</v>
      </c>
      <c r="D240" s="79">
        <v>200</v>
      </c>
      <c r="E240" s="79" t="s">
        <v>203</v>
      </c>
      <c r="F240" s="79" t="s">
        <v>202</v>
      </c>
      <c r="G240" s="84">
        <v>0</v>
      </c>
      <c r="H240" s="83">
        <v>0</v>
      </c>
      <c r="I240" s="82">
        <v>0</v>
      </c>
    </row>
    <row r="241" spans="1:9" ht="56.25" customHeight="1">
      <c r="A241" s="20"/>
      <c r="B241" s="180" t="s">
        <v>424</v>
      </c>
      <c r="C241" s="79" t="s">
        <v>282</v>
      </c>
      <c r="D241" s="79" t="s">
        <v>209</v>
      </c>
      <c r="E241" s="79" t="s">
        <v>199</v>
      </c>
      <c r="F241" s="79" t="s">
        <v>200</v>
      </c>
      <c r="G241" s="84">
        <v>15</v>
      </c>
      <c r="H241" s="83">
        <v>15</v>
      </c>
      <c r="I241" s="82">
        <v>15</v>
      </c>
    </row>
    <row r="242" spans="1:9" ht="57" hidden="1" customHeight="1">
      <c r="A242" s="20"/>
      <c r="B242" s="21" t="s">
        <v>220</v>
      </c>
      <c r="C242" s="79" t="s">
        <v>281</v>
      </c>
      <c r="D242" s="79" t="s">
        <v>209</v>
      </c>
      <c r="E242" s="79" t="s">
        <v>199</v>
      </c>
      <c r="F242" s="79" t="s">
        <v>200</v>
      </c>
      <c r="G242" s="84">
        <v>0</v>
      </c>
      <c r="H242" s="83">
        <v>0</v>
      </c>
      <c r="I242" s="82">
        <v>0</v>
      </c>
    </row>
    <row r="243" spans="1:9" ht="129.75" customHeight="1">
      <c r="A243" s="20"/>
      <c r="B243" s="21" t="s">
        <v>146</v>
      </c>
      <c r="C243" s="80" t="s">
        <v>147</v>
      </c>
      <c r="D243" s="79">
        <v>100</v>
      </c>
      <c r="E243" s="79" t="s">
        <v>197</v>
      </c>
      <c r="F243" s="79" t="s">
        <v>200</v>
      </c>
      <c r="G243" s="68">
        <v>14929</v>
      </c>
      <c r="H243" s="213">
        <v>15078.3</v>
      </c>
      <c r="I243" s="69">
        <v>15530.7</v>
      </c>
    </row>
    <row r="244" spans="1:9" ht="0.75" customHeight="1">
      <c r="A244" s="179"/>
      <c r="B244" s="138" t="s">
        <v>411</v>
      </c>
      <c r="C244" s="181" t="s">
        <v>147</v>
      </c>
      <c r="D244" s="182">
        <v>100</v>
      </c>
      <c r="E244" s="182" t="s">
        <v>197</v>
      </c>
      <c r="F244" s="182" t="s">
        <v>200</v>
      </c>
      <c r="G244" s="186">
        <v>0</v>
      </c>
      <c r="H244" s="185">
        <v>0</v>
      </c>
      <c r="I244" s="184">
        <v>0</v>
      </c>
    </row>
    <row r="245" spans="1:9" ht="121.5" customHeight="1">
      <c r="A245" s="20"/>
      <c r="B245" s="21" t="s">
        <v>148</v>
      </c>
      <c r="C245" s="80" t="s">
        <v>147</v>
      </c>
      <c r="D245" s="79">
        <v>200</v>
      </c>
      <c r="E245" s="79" t="s">
        <v>197</v>
      </c>
      <c r="F245" s="79" t="s">
        <v>200</v>
      </c>
      <c r="G245" s="68">
        <v>6193.5</v>
      </c>
      <c r="H245" s="213">
        <v>1969.8</v>
      </c>
      <c r="I245" s="69">
        <v>442.7</v>
      </c>
    </row>
    <row r="246" spans="1:9" ht="86.25" customHeight="1">
      <c r="A246" s="20"/>
      <c r="B246" s="21" t="s">
        <v>149</v>
      </c>
      <c r="C246" s="80" t="s">
        <v>147</v>
      </c>
      <c r="D246" s="79">
        <v>800</v>
      </c>
      <c r="E246" s="79" t="s">
        <v>197</v>
      </c>
      <c r="F246" s="79" t="s">
        <v>200</v>
      </c>
      <c r="G246" s="153">
        <v>27</v>
      </c>
      <c r="H246" s="213">
        <v>0</v>
      </c>
      <c r="I246" s="213">
        <v>0</v>
      </c>
    </row>
    <row r="247" spans="1:9" ht="166.5" customHeight="1">
      <c r="A247" s="20"/>
      <c r="B247" s="21" t="s">
        <v>150</v>
      </c>
      <c r="C247" s="80" t="s">
        <v>147</v>
      </c>
      <c r="D247" s="79">
        <v>100</v>
      </c>
      <c r="E247" s="79" t="s">
        <v>197</v>
      </c>
      <c r="F247" s="79" t="s">
        <v>202</v>
      </c>
      <c r="G247" s="209">
        <v>1081.5999999999999</v>
      </c>
      <c r="H247" s="213">
        <v>1092.4000000000001</v>
      </c>
      <c r="I247" s="69">
        <v>1125.2</v>
      </c>
    </row>
    <row r="248" spans="1:9" ht="98.25" customHeight="1">
      <c r="A248" s="20"/>
      <c r="B248" s="21" t="s">
        <v>151</v>
      </c>
      <c r="C248" s="80" t="s">
        <v>147</v>
      </c>
      <c r="D248" s="79">
        <v>200</v>
      </c>
      <c r="E248" s="79" t="s">
        <v>197</v>
      </c>
      <c r="F248" s="79" t="s">
        <v>202</v>
      </c>
      <c r="G248" s="209">
        <v>66.8</v>
      </c>
      <c r="H248" s="213">
        <v>22.8</v>
      </c>
      <c r="I248" s="69">
        <v>22.8</v>
      </c>
    </row>
    <row r="249" spans="1:9" ht="165" customHeight="1">
      <c r="A249" s="20"/>
      <c r="B249" s="21" t="s">
        <v>152</v>
      </c>
      <c r="C249" s="80" t="s">
        <v>294</v>
      </c>
      <c r="D249" s="79">
        <v>100</v>
      </c>
      <c r="E249" s="79" t="s">
        <v>197</v>
      </c>
      <c r="F249" s="79" t="s">
        <v>200</v>
      </c>
      <c r="G249" s="68">
        <v>1699.6</v>
      </c>
      <c r="H249" s="213">
        <v>1716.6</v>
      </c>
      <c r="I249" s="69">
        <v>1768.1</v>
      </c>
    </row>
    <row r="250" spans="1:9" ht="50.25" customHeight="1">
      <c r="A250" s="20"/>
      <c r="B250" s="16" t="s">
        <v>169</v>
      </c>
      <c r="C250" s="80" t="s">
        <v>170</v>
      </c>
      <c r="D250" s="79"/>
      <c r="E250" s="79"/>
      <c r="F250" s="79"/>
      <c r="G250" s="84">
        <f>G251</f>
        <v>4116</v>
      </c>
      <c r="H250" s="84">
        <f t="shared" ref="H250:I250" si="47">H251</f>
        <v>4281</v>
      </c>
      <c r="I250" s="84">
        <f t="shared" si="47"/>
        <v>4452</v>
      </c>
    </row>
    <row r="251" spans="1:9" ht="85.5" customHeight="1">
      <c r="A251" s="15" t="s">
        <v>286</v>
      </c>
      <c r="B251" s="21" t="s">
        <v>171</v>
      </c>
      <c r="C251" s="80" t="s">
        <v>172</v>
      </c>
      <c r="D251" s="79">
        <v>300</v>
      </c>
      <c r="E251" s="79">
        <v>10</v>
      </c>
      <c r="F251" s="79" t="s">
        <v>197</v>
      </c>
      <c r="G251" s="68">
        <v>4116</v>
      </c>
      <c r="H251" s="213">
        <v>4281</v>
      </c>
      <c r="I251" s="69">
        <v>4452</v>
      </c>
    </row>
    <row r="252" spans="1:9" ht="43.5" customHeight="1">
      <c r="A252" s="20"/>
      <c r="B252" s="16" t="s">
        <v>173</v>
      </c>
      <c r="C252" s="80" t="s">
        <v>174</v>
      </c>
      <c r="D252" s="79"/>
      <c r="E252" s="79"/>
      <c r="F252" s="79"/>
      <c r="G252" s="84">
        <f>G253</f>
        <v>225</v>
      </c>
      <c r="H252" s="157">
        <f t="shared" ref="H252:I252" si="48">H253</f>
        <v>0</v>
      </c>
      <c r="I252" s="157">
        <f t="shared" si="48"/>
        <v>0</v>
      </c>
    </row>
    <row r="253" spans="1:9" ht="81" customHeight="1">
      <c r="A253" s="15" t="s">
        <v>287</v>
      </c>
      <c r="B253" s="21" t="s">
        <v>175</v>
      </c>
      <c r="C253" s="80" t="s">
        <v>176</v>
      </c>
      <c r="D253" s="79">
        <v>500</v>
      </c>
      <c r="E253" s="79" t="s">
        <v>197</v>
      </c>
      <c r="F253" s="79">
        <v>13</v>
      </c>
      <c r="G253" s="84">
        <v>225</v>
      </c>
      <c r="H253" s="83">
        <v>0</v>
      </c>
      <c r="I253" s="82">
        <v>0</v>
      </c>
    </row>
    <row r="254" spans="1:9" ht="81" customHeight="1">
      <c r="A254" s="15" t="s">
        <v>443</v>
      </c>
      <c r="B254" s="37" t="s">
        <v>442</v>
      </c>
      <c r="C254" s="44" t="s">
        <v>455</v>
      </c>
      <c r="D254" s="196"/>
      <c r="E254" s="196"/>
      <c r="F254" s="196"/>
      <c r="G254" s="201">
        <f>G255</f>
        <v>3.3</v>
      </c>
      <c r="H254" s="200"/>
      <c r="I254" s="199"/>
    </row>
    <row r="255" spans="1:9" ht="71.25" customHeight="1">
      <c r="A255" s="20"/>
      <c r="B255" s="46" t="s">
        <v>297</v>
      </c>
      <c r="C255" s="44" t="s">
        <v>475</v>
      </c>
      <c r="D255" s="79">
        <v>600</v>
      </c>
      <c r="E255" s="79">
        <v>10</v>
      </c>
      <c r="F255" s="79" t="s">
        <v>204</v>
      </c>
      <c r="G255" s="135">
        <v>3.3</v>
      </c>
      <c r="H255" s="83">
        <v>0</v>
      </c>
      <c r="I255" s="82">
        <v>0</v>
      </c>
    </row>
    <row r="256" spans="1:9" ht="31.5" customHeight="1">
      <c r="A256" s="20"/>
      <c r="B256" s="37" t="s">
        <v>465</v>
      </c>
      <c r="C256" s="44" t="s">
        <v>450</v>
      </c>
      <c r="D256" s="79"/>
      <c r="E256" s="79"/>
      <c r="F256" s="79"/>
      <c r="G256" s="68">
        <f>G257</f>
        <v>0</v>
      </c>
      <c r="H256" s="157">
        <f t="shared" ref="H256:I256" si="49">H257</f>
        <v>0</v>
      </c>
      <c r="I256" s="157">
        <f t="shared" si="49"/>
        <v>0</v>
      </c>
    </row>
    <row r="257" spans="1:9" ht="21" hidden="1" customHeight="1">
      <c r="A257" s="20"/>
      <c r="B257" s="37" t="s">
        <v>449</v>
      </c>
      <c r="C257" s="44" t="s">
        <v>451</v>
      </c>
      <c r="D257" s="79" t="s">
        <v>209</v>
      </c>
      <c r="E257" s="79" t="s">
        <v>197</v>
      </c>
      <c r="F257" s="196" t="s">
        <v>196</v>
      </c>
      <c r="G257" s="68">
        <v>0</v>
      </c>
      <c r="H257" s="83">
        <v>0</v>
      </c>
      <c r="I257" s="82">
        <v>0</v>
      </c>
    </row>
    <row r="258" spans="1:9" ht="36.75" customHeight="1">
      <c r="A258" s="195"/>
      <c r="B258" s="37" t="s">
        <v>453</v>
      </c>
      <c r="C258" s="44" t="s">
        <v>473</v>
      </c>
      <c r="D258" s="196"/>
      <c r="E258" s="196"/>
      <c r="F258" s="196"/>
      <c r="G258" s="68">
        <f>G259</f>
        <v>261.7</v>
      </c>
      <c r="H258" s="68">
        <f t="shared" ref="H258:I258" si="50">H259</f>
        <v>0</v>
      </c>
      <c r="I258" s="68">
        <f t="shared" si="50"/>
        <v>0</v>
      </c>
    </row>
    <row r="259" spans="1:9" ht="33.75" customHeight="1">
      <c r="A259" s="195"/>
      <c r="B259" s="37" t="s">
        <v>454</v>
      </c>
      <c r="C259" s="44" t="s">
        <v>474</v>
      </c>
      <c r="D259" s="196" t="s">
        <v>209</v>
      </c>
      <c r="E259" s="196" t="s">
        <v>197</v>
      </c>
      <c r="F259" s="196" t="s">
        <v>207</v>
      </c>
      <c r="G259" s="209">
        <v>261.7</v>
      </c>
      <c r="H259" s="200"/>
      <c r="I259" s="199"/>
    </row>
    <row r="260" spans="1:9" ht="61.5" customHeight="1">
      <c r="A260" s="204" t="s">
        <v>466</v>
      </c>
      <c r="B260" s="16" t="s">
        <v>288</v>
      </c>
      <c r="C260" s="80" t="s">
        <v>177</v>
      </c>
      <c r="D260" s="79"/>
      <c r="E260" s="79"/>
      <c r="F260" s="79"/>
      <c r="G260" s="84">
        <f>G261+G266+G270</f>
        <v>368.7</v>
      </c>
      <c r="H260" s="212">
        <f t="shared" ref="H260:I260" si="51">H261+H266+H270</f>
        <v>236</v>
      </c>
      <c r="I260" s="212">
        <f t="shared" si="51"/>
        <v>243.2</v>
      </c>
    </row>
    <row r="261" spans="1:9" ht="102" customHeight="1">
      <c r="A261" s="15" t="s">
        <v>289</v>
      </c>
      <c r="B261" s="16" t="s">
        <v>178</v>
      </c>
      <c r="C261" s="205" t="s">
        <v>467</v>
      </c>
      <c r="D261" s="79"/>
      <c r="E261" s="79"/>
      <c r="F261" s="79"/>
      <c r="G261" s="84">
        <f>G264+G265</f>
        <v>200</v>
      </c>
      <c r="H261" s="158">
        <f t="shared" ref="H261:I261" si="52">H264+H265</f>
        <v>200</v>
      </c>
      <c r="I261" s="158">
        <f t="shared" si="52"/>
        <v>200</v>
      </c>
    </row>
    <row r="262" spans="1:9" ht="90" hidden="1" customHeight="1">
      <c r="A262" s="15"/>
      <c r="B262" s="21" t="s">
        <v>180</v>
      </c>
      <c r="C262" s="80" t="s">
        <v>290</v>
      </c>
      <c r="D262" s="79">
        <v>300</v>
      </c>
      <c r="E262" s="79">
        <v>10</v>
      </c>
      <c r="F262" s="79" t="s">
        <v>202</v>
      </c>
      <c r="G262" s="84"/>
      <c r="H262" s="83"/>
      <c r="I262" s="82"/>
    </row>
    <row r="263" spans="1:9" ht="15.75" hidden="1" customHeight="1">
      <c r="A263" s="20"/>
      <c r="B263" s="21" t="s">
        <v>179</v>
      </c>
      <c r="C263" s="80" t="s">
        <v>290</v>
      </c>
      <c r="D263" s="79">
        <v>300</v>
      </c>
      <c r="E263" s="79">
        <v>10</v>
      </c>
      <c r="F263" s="79" t="s">
        <v>202</v>
      </c>
      <c r="G263" s="84"/>
      <c r="H263" s="83"/>
      <c r="I263" s="82"/>
    </row>
    <row r="264" spans="1:9" ht="147" customHeight="1">
      <c r="A264" s="114"/>
      <c r="B264" s="37" t="s">
        <v>422</v>
      </c>
      <c r="C264" s="205" t="s">
        <v>468</v>
      </c>
      <c r="D264" s="115">
        <v>300</v>
      </c>
      <c r="E264" s="115">
        <v>10</v>
      </c>
      <c r="F264" s="115" t="s">
        <v>202</v>
      </c>
      <c r="G264" s="120">
        <v>0</v>
      </c>
      <c r="H264" s="119">
        <v>0</v>
      </c>
      <c r="I264" s="118">
        <v>0</v>
      </c>
    </row>
    <row r="265" spans="1:9" ht="147" customHeight="1">
      <c r="A265" s="20"/>
      <c r="B265" s="180" t="s">
        <v>423</v>
      </c>
      <c r="C265" s="205" t="s">
        <v>472</v>
      </c>
      <c r="D265" s="79">
        <v>300</v>
      </c>
      <c r="E265" s="79">
        <v>10</v>
      </c>
      <c r="F265" s="79" t="s">
        <v>202</v>
      </c>
      <c r="G265" s="84">
        <v>200</v>
      </c>
      <c r="H265" s="83">
        <v>200</v>
      </c>
      <c r="I265" s="82">
        <v>200</v>
      </c>
    </row>
    <row r="266" spans="1:9" ht="49.5" customHeight="1">
      <c r="A266" s="20"/>
      <c r="B266" s="203" t="s">
        <v>469</v>
      </c>
      <c r="C266" s="25" t="s">
        <v>470</v>
      </c>
      <c r="D266" s="79"/>
      <c r="E266" s="79"/>
      <c r="F266" s="79"/>
      <c r="G266" s="84">
        <f>G267</f>
        <v>28.7</v>
      </c>
      <c r="H266" s="212">
        <f t="shared" ref="H266:I266" si="53">H267</f>
        <v>36</v>
      </c>
      <c r="I266" s="212">
        <f t="shared" si="53"/>
        <v>43.2</v>
      </c>
    </row>
    <row r="267" spans="1:9" ht="133.5" customHeight="1">
      <c r="A267" s="15"/>
      <c r="B267" s="21" t="s">
        <v>181</v>
      </c>
      <c r="C267" s="205" t="s">
        <v>471</v>
      </c>
      <c r="D267" s="79">
        <v>200</v>
      </c>
      <c r="E267" s="79" t="s">
        <v>200</v>
      </c>
      <c r="F267" s="79" t="s">
        <v>203</v>
      </c>
      <c r="G267" s="209">
        <v>28.7</v>
      </c>
      <c r="H267" s="213">
        <v>36</v>
      </c>
      <c r="I267" s="69">
        <v>43.2</v>
      </c>
    </row>
    <row r="268" spans="1:9" ht="135" hidden="1" customHeight="1">
      <c r="A268" s="20"/>
      <c r="B268" s="16" t="s">
        <v>182</v>
      </c>
      <c r="C268" s="80" t="s">
        <v>183</v>
      </c>
      <c r="D268" s="79"/>
      <c r="E268" s="79" t="s">
        <v>200</v>
      </c>
      <c r="F268" s="79" t="s">
        <v>203</v>
      </c>
      <c r="G268" s="84">
        <f>G269</f>
        <v>0</v>
      </c>
      <c r="H268" s="84">
        <f t="shared" ref="H268:I268" si="54">H269</f>
        <v>0</v>
      </c>
      <c r="I268" s="84">
        <f t="shared" si="54"/>
        <v>0</v>
      </c>
    </row>
    <row r="269" spans="1:9" ht="0.75" customHeight="1">
      <c r="A269" s="15"/>
      <c r="B269" s="21" t="s">
        <v>184</v>
      </c>
      <c r="C269" s="80" t="s">
        <v>185</v>
      </c>
      <c r="D269" s="79">
        <v>200</v>
      </c>
      <c r="E269" s="79" t="s">
        <v>200</v>
      </c>
      <c r="F269" s="79" t="s">
        <v>203</v>
      </c>
      <c r="G269" s="84">
        <v>0</v>
      </c>
      <c r="H269" s="83">
        <v>0</v>
      </c>
      <c r="I269" s="82">
        <v>0</v>
      </c>
    </row>
    <row r="270" spans="1:9" ht="47.25">
      <c r="A270" s="15"/>
      <c r="B270" s="166" t="s">
        <v>398</v>
      </c>
      <c r="C270" s="44" t="s">
        <v>476</v>
      </c>
      <c r="D270" s="164"/>
      <c r="E270" s="173" t="s">
        <v>203</v>
      </c>
      <c r="F270" s="173" t="s">
        <v>202</v>
      </c>
      <c r="G270" s="68">
        <f>G271</f>
        <v>140</v>
      </c>
      <c r="H270" s="153">
        <f>H271+H272</f>
        <v>0</v>
      </c>
      <c r="I270" s="153">
        <f>I271+I272</f>
        <v>0</v>
      </c>
    </row>
    <row r="271" spans="1:9" ht="47.25">
      <c r="A271" s="15"/>
      <c r="B271" s="183" t="s">
        <v>416</v>
      </c>
      <c r="C271" s="44" t="s">
        <v>477</v>
      </c>
      <c r="D271" s="190" t="s">
        <v>219</v>
      </c>
      <c r="E271" s="173" t="s">
        <v>203</v>
      </c>
      <c r="F271" s="173" t="s">
        <v>202</v>
      </c>
      <c r="G271" s="68">
        <v>140</v>
      </c>
      <c r="H271" s="153">
        <v>0</v>
      </c>
      <c r="I271" s="68">
        <v>0</v>
      </c>
    </row>
    <row r="272" spans="1:9" ht="47.25" hidden="1">
      <c r="A272" s="15"/>
      <c r="B272" s="183" t="s">
        <v>417</v>
      </c>
      <c r="C272" s="44" t="s">
        <v>478</v>
      </c>
      <c r="D272" s="174" t="s">
        <v>209</v>
      </c>
      <c r="E272" s="173" t="s">
        <v>203</v>
      </c>
      <c r="F272" s="173" t="s">
        <v>202</v>
      </c>
      <c r="G272" s="68">
        <v>0</v>
      </c>
      <c r="H272" s="153">
        <v>0</v>
      </c>
      <c r="I272" s="68">
        <v>0</v>
      </c>
    </row>
    <row r="273" spans="1:9" ht="117" customHeight="1">
      <c r="A273" s="20"/>
      <c r="B273" s="48" t="s">
        <v>186</v>
      </c>
      <c r="C273" s="80" t="s">
        <v>187</v>
      </c>
      <c r="D273" s="79"/>
      <c r="E273" s="79"/>
      <c r="F273" s="79"/>
      <c r="G273" s="84">
        <f>G274+G276</f>
        <v>10</v>
      </c>
      <c r="H273" s="158">
        <f t="shared" ref="H273:I273" si="55">H274+H276</f>
        <v>10</v>
      </c>
      <c r="I273" s="158">
        <f t="shared" si="55"/>
        <v>10</v>
      </c>
    </row>
    <row r="274" spans="1:9" ht="74.25" customHeight="1">
      <c r="A274" s="47">
        <v>8</v>
      </c>
      <c r="B274" s="16" t="s">
        <v>189</v>
      </c>
      <c r="C274" s="80" t="s">
        <v>190</v>
      </c>
      <c r="D274" s="79"/>
      <c r="E274" s="79"/>
      <c r="F274" s="79"/>
      <c r="G274" s="84">
        <f>G275</f>
        <v>5</v>
      </c>
      <c r="H274" s="84">
        <f t="shared" ref="H274:I274" si="56">H275</f>
        <v>5</v>
      </c>
      <c r="I274" s="84">
        <f t="shared" si="56"/>
        <v>5</v>
      </c>
    </row>
    <row r="275" spans="1:9" ht="69" customHeight="1">
      <c r="A275" s="15" t="s">
        <v>188</v>
      </c>
      <c r="B275" s="16" t="s">
        <v>191</v>
      </c>
      <c r="C275" s="80" t="s">
        <v>192</v>
      </c>
      <c r="D275" s="79">
        <v>200</v>
      </c>
      <c r="E275" s="79" t="s">
        <v>196</v>
      </c>
      <c r="F275" s="79" t="s">
        <v>196</v>
      </c>
      <c r="G275" s="84">
        <v>5</v>
      </c>
      <c r="H275" s="83">
        <v>5</v>
      </c>
      <c r="I275" s="82">
        <v>5</v>
      </c>
    </row>
    <row r="276" spans="1:9" ht="48" customHeight="1">
      <c r="A276" s="15"/>
      <c r="B276" s="16" t="s">
        <v>326</v>
      </c>
      <c r="C276" s="80" t="s">
        <v>193</v>
      </c>
      <c r="D276" s="79"/>
      <c r="E276" s="79"/>
      <c r="F276" s="79"/>
      <c r="G276" s="84">
        <f>G277</f>
        <v>5</v>
      </c>
      <c r="H276" s="84">
        <f t="shared" ref="H276:I276" si="57">H277</f>
        <v>5</v>
      </c>
      <c r="I276" s="84">
        <f t="shared" si="57"/>
        <v>5</v>
      </c>
    </row>
    <row r="277" spans="1:9" ht="69.75" customHeight="1">
      <c r="A277" s="15" t="s">
        <v>291</v>
      </c>
      <c r="B277" s="21" t="s">
        <v>194</v>
      </c>
      <c r="C277" s="80" t="s">
        <v>195</v>
      </c>
      <c r="D277" s="79">
        <v>200</v>
      </c>
      <c r="E277" s="79" t="s">
        <v>196</v>
      </c>
      <c r="F277" s="79" t="s">
        <v>196</v>
      </c>
      <c r="G277" s="84">
        <v>5</v>
      </c>
      <c r="H277" s="83">
        <v>5</v>
      </c>
      <c r="I277" s="82">
        <v>5</v>
      </c>
    </row>
    <row r="278" spans="1:9" ht="93.75" customHeight="1">
      <c r="A278" s="20"/>
      <c r="B278" s="37" t="s">
        <v>293</v>
      </c>
      <c r="C278" s="80" t="s">
        <v>298</v>
      </c>
      <c r="D278" s="79"/>
      <c r="E278" s="79"/>
      <c r="F278" s="79"/>
      <c r="G278" s="84">
        <f>G279</f>
        <v>30</v>
      </c>
      <c r="H278" s="158">
        <f t="shared" ref="H278:I278" si="58">H279</f>
        <v>0</v>
      </c>
      <c r="I278" s="158">
        <f t="shared" si="58"/>
        <v>0</v>
      </c>
    </row>
    <row r="279" spans="1:9" ht="94.5">
      <c r="A279" s="20" t="s">
        <v>292</v>
      </c>
      <c r="B279" s="37" t="s">
        <v>293</v>
      </c>
      <c r="C279" s="80" t="s">
        <v>298</v>
      </c>
      <c r="D279" s="79" t="s">
        <v>209</v>
      </c>
      <c r="E279" s="79" t="s">
        <v>196</v>
      </c>
      <c r="F279" s="79" t="s">
        <v>199</v>
      </c>
      <c r="G279" s="84">
        <v>30</v>
      </c>
      <c r="H279" s="83">
        <v>0</v>
      </c>
      <c r="I279" s="82">
        <v>0</v>
      </c>
    </row>
    <row r="280" spans="1:9">
      <c r="A280" s="49"/>
    </row>
  </sheetData>
  <mergeCells count="49">
    <mergeCell ref="B157:B158"/>
    <mergeCell ref="A43:A44"/>
    <mergeCell ref="B43:B44"/>
    <mergeCell ref="C43:C44"/>
    <mergeCell ref="G22:G23"/>
    <mergeCell ref="E43:E44"/>
    <mergeCell ref="E22:E23"/>
    <mergeCell ref="F43:F44"/>
    <mergeCell ref="B22:B23"/>
    <mergeCell ref="D43:D44"/>
    <mergeCell ref="D22:D23"/>
    <mergeCell ref="F22:F23"/>
    <mergeCell ref="B56:B57"/>
    <mergeCell ref="C56:C57"/>
    <mergeCell ref="D56:D57"/>
    <mergeCell ref="A19:A20"/>
    <mergeCell ref="B19:B20"/>
    <mergeCell ref="C19:C20"/>
    <mergeCell ref="G19:I19"/>
    <mergeCell ref="H22:H23"/>
    <mergeCell ref="I22:I23"/>
    <mergeCell ref="A22:A23"/>
    <mergeCell ref="C22:C23"/>
    <mergeCell ref="D19:D20"/>
    <mergeCell ref="F19:F20"/>
    <mergeCell ref="E19:E20"/>
    <mergeCell ref="I207:I208"/>
    <mergeCell ref="E207:E208"/>
    <mergeCell ref="H207:H208"/>
    <mergeCell ref="G207:G208"/>
    <mergeCell ref="E56:E57"/>
    <mergeCell ref="F56:F57"/>
    <mergeCell ref="A207:A208"/>
    <mergeCell ref="D207:D208"/>
    <mergeCell ref="F207:F208"/>
    <mergeCell ref="B207:B208"/>
    <mergeCell ref="C207:C208"/>
    <mergeCell ref="F8:I8"/>
    <mergeCell ref="F9:I10"/>
    <mergeCell ref="A18:I18"/>
    <mergeCell ref="A2:I2"/>
    <mergeCell ref="A12:H12"/>
    <mergeCell ref="A13:H13"/>
    <mergeCell ref="A14:H14"/>
    <mergeCell ref="A15:H15"/>
    <mergeCell ref="F5:I5"/>
    <mergeCell ref="F6:I6"/>
    <mergeCell ref="G4:I4"/>
    <mergeCell ref="F7:I7"/>
  </mergeCells>
  <phoneticPr fontId="0" type="noConversion"/>
  <pageMargins left="0.71" right="0.56000000000000005" top="0.22" bottom="0.27559055118110237" header="0.24" footer="0.27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2019-11-19T06:52:48Z</cp:lastPrinted>
  <dcterms:created xsi:type="dcterms:W3CDTF">2016-11-24T15:08:51Z</dcterms:created>
  <dcterms:modified xsi:type="dcterms:W3CDTF">2020-12-04T10:20:35Z</dcterms:modified>
</cp:coreProperties>
</file>